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OAL\OneDrive - Agrupación Mutual Aseguradora\Escritorio\PAOLA ALMEIDA\Buen gobierno\"/>
    </mc:Choice>
  </mc:AlternateContent>
  <bookViews>
    <workbookView showHorizontalScroll="0" showVerticalScroll="0" showSheetTabs="0" xWindow="0" yWindow="0" windowWidth="23040" windowHeight="7524"/>
  </bookViews>
  <sheets>
    <sheet name="2024" sheetId="6" r:id="rId1"/>
    <sheet name="2021" sheetId="3" r:id="rId2"/>
    <sheet name="2019" sheetId="2" r:id="rId3"/>
    <sheet name="2018" sheetId="1" r:id="rId4"/>
  </sheets>
  <calcPr calcId="152511"/>
</workbook>
</file>

<file path=xl/calcChain.xml><?xml version="1.0" encoding="utf-8"?>
<calcChain xmlns="http://schemas.openxmlformats.org/spreadsheetml/2006/main">
  <c r="D130" i="6" l="1"/>
  <c r="D71" i="6" l="1"/>
  <c r="D73" i="6" s="1"/>
  <c r="D76" i="6" s="1"/>
  <c r="J120" i="3" l="1"/>
  <c r="J99" i="3" l="1"/>
  <c r="J104" i="3" s="1"/>
  <c r="J106" i="3" s="1"/>
  <c r="J110" i="3" s="1"/>
  <c r="J112" i="3" s="1"/>
  <c r="K66" i="3"/>
  <c r="K68" i="3" s="1"/>
  <c r="K71" i="3" s="1"/>
  <c r="J29" i="3"/>
  <c r="J13" i="3"/>
  <c r="J16" i="3" s="1"/>
  <c r="I83" i="3" l="1"/>
  <c r="I82" i="3"/>
  <c r="I120" i="3"/>
  <c r="I99" i="3"/>
  <c r="I104" i="3" s="1"/>
  <c r="I106" i="3" s="1"/>
  <c r="I110" i="3" s="1"/>
  <c r="I112" i="3" s="1"/>
  <c r="H120" i="3"/>
  <c r="G120" i="3"/>
  <c r="F120" i="3"/>
  <c r="E120" i="3"/>
  <c r="E94" i="3"/>
  <c r="D94" i="3"/>
  <c r="E93" i="3"/>
  <c r="D93" i="3"/>
  <c r="H111" i="2"/>
  <c r="G111" i="2"/>
  <c r="F111" i="2"/>
  <c r="E111" i="2"/>
  <c r="E85" i="2"/>
  <c r="D85" i="2"/>
  <c r="E84" i="2"/>
  <c r="D84" i="2"/>
  <c r="F108" i="1"/>
  <c r="E108" i="1"/>
  <c r="G108" i="1"/>
  <c r="E83" i="1"/>
  <c r="D83" i="1"/>
  <c r="E82" i="1"/>
  <c r="D82" i="1"/>
</calcChain>
</file>

<file path=xl/comments1.xml><?xml version="1.0" encoding="utf-8"?>
<comments xmlns="http://schemas.openxmlformats.org/spreadsheetml/2006/main">
  <authors>
    <author>Geovanna Elizabeth Tipan Morales</author>
  </authors>
  <commentList>
    <comment ref="J120" authorId="0" shapeId="0">
      <text>
        <r>
          <rPr>
            <b/>
            <sz val="9"/>
            <color indexed="81"/>
            <rFont val="Tahoma"/>
            <family val="2"/>
          </rPr>
          <t>Geovanna Elizabeth Tipan Morales:</t>
        </r>
        <r>
          <rPr>
            <sz val="9"/>
            <color indexed="81"/>
            <rFont val="Tahoma"/>
            <family val="2"/>
          </rPr>
          <t xml:space="preserve">
8 personas en capacitación durante al año 2021</t>
        </r>
      </text>
    </comment>
  </commentList>
</comments>
</file>

<file path=xl/sharedStrings.xml><?xml version="1.0" encoding="utf-8"?>
<sst xmlns="http://schemas.openxmlformats.org/spreadsheetml/2006/main" count="1085" uniqueCount="184">
  <si>
    <t>Persona Natural</t>
  </si>
  <si>
    <t>Persona Jurídica</t>
  </si>
  <si>
    <t>Distribución del capital de los accionistas</t>
  </si>
  <si>
    <t>2 años</t>
  </si>
  <si>
    <t>Participación de los accionistas en decisiones adoptadas por la Junta General sobre la Política de Remuneraciones</t>
  </si>
  <si>
    <t>Número de Accionistas</t>
  </si>
  <si>
    <t>CONFORMACIÓN DEL CAPITAL</t>
  </si>
  <si>
    <t>Composición del Capital</t>
  </si>
  <si>
    <t>Distribución porcentual del capital por rango</t>
  </si>
  <si>
    <t>US$ 1 - 5,000</t>
  </si>
  <si>
    <t>Más de US$ 100,000</t>
  </si>
  <si>
    <t>0.000025%</t>
  </si>
  <si>
    <t>99.999975%</t>
  </si>
  <si>
    <t>-</t>
  </si>
  <si>
    <t>Año</t>
  </si>
  <si>
    <t>Clasificación de los accionistas por tiempo de permanencia</t>
  </si>
  <si>
    <t>Más de 1 año</t>
  </si>
  <si>
    <t>De 1 a 3 años</t>
  </si>
  <si>
    <t>Número juntas generales de accionistas realizadas durante el año</t>
  </si>
  <si>
    <t>No. Juntas</t>
  </si>
  <si>
    <t>Fecha Junta</t>
  </si>
  <si>
    <t>Tipo de Junta</t>
  </si>
  <si>
    <t>No. Accionistas asistentes</t>
  </si>
  <si>
    <t>No. Accionistas registraron votos</t>
  </si>
  <si>
    <t>Total accionistas registraron voto/total accionistas entidad</t>
  </si>
  <si>
    <t>30-jul-15
30-oct-15</t>
  </si>
  <si>
    <t>Extraordinaria
Extraordinaria</t>
  </si>
  <si>
    <t>Gastos totales erogados por Junta General</t>
  </si>
  <si>
    <t>Promedio de los gastos erogados para la realización de la junta por cada accionista asistente</t>
  </si>
  <si>
    <t>n/a</t>
  </si>
  <si>
    <t>Número total de accionistas que participaron en la última elección a miembros del Directorio</t>
  </si>
  <si>
    <t>Fecha de última elección</t>
  </si>
  <si>
    <t>No. Votos</t>
  </si>
  <si>
    <t>No. Accionistas votaron/No. total accionistas</t>
  </si>
  <si>
    <t>No. total miembros del Directorio</t>
  </si>
  <si>
    <t>Tiempo de permanencia</t>
  </si>
  <si>
    <t>Clasificación género</t>
  </si>
  <si>
    <t>Principales (5)
Suplentes (5)</t>
  </si>
  <si>
    <t>1 año</t>
  </si>
  <si>
    <t>Número total de miembros del Directorio que fueron electos</t>
  </si>
  <si>
    <t>Fecha de Junta</t>
  </si>
  <si>
    <t xml:space="preserve">No. Accionistas aprobaron políticas/No. Accionistas entidad </t>
  </si>
  <si>
    <t>Participación de accionistas en decisiones adoptadas por Junta General sobre la política que tratará conflicto de interés</t>
  </si>
  <si>
    <t>CONFORMACIÓN DEL DIRECTORIO</t>
  </si>
  <si>
    <t>Características y rotación de los miembros del Directorio</t>
  </si>
  <si>
    <t>Riesgos</t>
  </si>
  <si>
    <t>Cumplimiento</t>
  </si>
  <si>
    <t>Auditoría</t>
  </si>
  <si>
    <t>Inversiones</t>
  </si>
  <si>
    <t>Ética</t>
  </si>
  <si>
    <t>Tiempo promedio de permanencia de cada miembro en cada comité</t>
  </si>
  <si>
    <t>Nivel de rotación</t>
  </si>
  <si>
    <t>Número de miembros del directorio que tienen educación relacionada con administración, economía, finanzas, derecho.</t>
  </si>
  <si>
    <t>Tiempo promedio de permanencia como miembros del Directorio que se encuentra en funciones</t>
  </si>
  <si>
    <t>Los miembros del Directorio son profesionales en el área médica.</t>
  </si>
  <si>
    <t>PARTICIPACIÓN DEL DIRECTORIO EN COMITÉS (RIESGOS, ÉTICA, RETRIBUCIONES Y CUMPLIMIENTO)</t>
  </si>
  <si>
    <t>Comité de Auditoría</t>
  </si>
  <si>
    <t xml:space="preserve">Comité de Cumplimiento </t>
  </si>
  <si>
    <t>Comité de Administración Integral de Riesgos</t>
  </si>
  <si>
    <t>Comité de Ética</t>
  </si>
  <si>
    <t>Comité de Retribuciones</t>
  </si>
  <si>
    <t>No. Sesiones</t>
  </si>
  <si>
    <t>No. Asistentes</t>
  </si>
  <si>
    <t>Detalle</t>
  </si>
  <si>
    <t>Comité</t>
  </si>
  <si>
    <t>FORTALECIMIENTO DE LA CAPACIDAD INSTITUCIONAL</t>
  </si>
  <si>
    <t>Participación de los accionistas en procesos de capacitación promocionados por la entidad</t>
  </si>
  <si>
    <t>Los miembros del Directorio cuentan con amplia experiencia en el negocio y permanentemente participan en capacitaciones realizadas en A.M.A. (España)</t>
  </si>
  <si>
    <t>FUNCIONAMIENTO DEL DIRECTORIO</t>
  </si>
  <si>
    <t>Número total de reuniones del Directorio realizadas en el año</t>
  </si>
  <si>
    <t>Número de miembros que asistieron a cada reunión</t>
  </si>
  <si>
    <t>Participación en el Comité de Ética</t>
  </si>
  <si>
    <t>Participación en la definición y cumplimiento del sistema de remuneraciones y compensación</t>
  </si>
  <si>
    <t>No. casos reportados</t>
  </si>
  <si>
    <t>No. casos resueltos</t>
  </si>
  <si>
    <t>NIVEL DE GASTOS INVERTIDOS EN EL DIRECTORIO</t>
  </si>
  <si>
    <t>Gasto total anual del Directorio</t>
  </si>
  <si>
    <t>Gasto promedio de las reuniones realizadas por el Directorio en el período correspondiente al gasto</t>
  </si>
  <si>
    <t>Gasto promedio causado por los miembros del Directorio que asisten a las reuniones</t>
  </si>
  <si>
    <t>Monto de inversión en cursos de capacitación a los miembros del Directorio, frente a número de miembros del Directorio</t>
  </si>
  <si>
    <t>USUARIOS DE LOS SERVICIOS DE SEGUROS</t>
  </si>
  <si>
    <t>Número de casos resueltos frente a número de casos presentados</t>
  </si>
  <si>
    <t>Número de casos presentados a la Superintendencia frente a número de casos presentados a la entidad</t>
  </si>
  <si>
    <t>Incorporación de clientes nuevos</t>
  </si>
  <si>
    <t>Número de clientes nuevos incorporados cada año</t>
  </si>
  <si>
    <t>Salida de clientes</t>
  </si>
  <si>
    <t>Número de clientes que se retiran cada año</t>
  </si>
  <si>
    <t>Tiempo de servicio en la entidad</t>
  </si>
  <si>
    <t>Tiempo promedio de permanencia del equipo gerencial en esas funciones asignadas</t>
  </si>
  <si>
    <t>Participación en el equipo gerencial por género</t>
  </si>
  <si>
    <t>Clasificación del equipo gerencial por nivel de estudios</t>
  </si>
  <si>
    <t>Gerente General</t>
  </si>
  <si>
    <t>Gerente de Operaciones</t>
  </si>
  <si>
    <t>Director de Oficina</t>
  </si>
  <si>
    <t>CARACTERÍSTICAS DEL EQUIPO GERENCIAL</t>
  </si>
  <si>
    <t>NIVEL DE REMUNERACIONES</t>
  </si>
  <si>
    <t xml:space="preserve">Relación de los gastos de remuneraciones anuales invertidas en el equipo gerencial sobre el total de gastos operativos por concepto de remuneraciones invertidos por la entidad en el período analizado. </t>
  </si>
  <si>
    <t>Relación de los gastos de remuneraciones anuales invertidas en el equipo gerencial sobre el total de utilidades antes de impuestos registrados por la entidad en el período analizado.</t>
  </si>
  <si>
    <t xml:space="preserve">CARACTERÍSTICAS DE LOS EMPLEADOS DE LA ENTIDAD </t>
  </si>
  <si>
    <t>Número de empleados de la entidad clasificados por género</t>
  </si>
  <si>
    <t>Masculino</t>
  </si>
  <si>
    <t>Femenino</t>
  </si>
  <si>
    <t>Número de empleados de la entidad clasificados por nivel de educación</t>
  </si>
  <si>
    <t>Secundaria</t>
  </si>
  <si>
    <t>Técnico</t>
  </si>
  <si>
    <t>Superior</t>
  </si>
  <si>
    <t>Postgrado</t>
  </si>
  <si>
    <t>Número de empleados relacionados directamente con la venta de seguros</t>
  </si>
  <si>
    <t>Clasificación de los empleados permanentes por su permanencia</t>
  </si>
  <si>
    <t>Menos de un año</t>
  </si>
  <si>
    <t>Salidas de personal</t>
  </si>
  <si>
    <t xml:space="preserve">Clasificación del personal por rangos salariales </t>
  </si>
  <si>
    <t>$ 1,001 - 2,000</t>
  </si>
  <si>
    <t>$ 2,001 - 3,000</t>
  </si>
  <si>
    <t>CAPACITACIÓN</t>
  </si>
  <si>
    <t>Valor de la inversión en capacitación</t>
  </si>
  <si>
    <t>Número de programas de capacitación emprendidos por la entidad</t>
  </si>
  <si>
    <t xml:space="preserve">Número de asistentes a los programas de capacitación / número de empleados de planta </t>
  </si>
  <si>
    <t>0.00001%</t>
  </si>
  <si>
    <t>99.99999%</t>
  </si>
  <si>
    <t>31-mar-16
09-may-16
29-sep-16</t>
  </si>
  <si>
    <t>Ordinaria
Extraordinaria
Extraordinaria</t>
  </si>
  <si>
    <t>PARTICIPACIÓN EN LA JUNTA GENERAL DE ACCIONISTAS</t>
  </si>
  <si>
    <t>2 (Personas jurídicas)</t>
  </si>
  <si>
    <t>Tiempo para el que fueron electos</t>
  </si>
  <si>
    <t>Participación de los miembros del Directorio en procesos de capacitación</t>
  </si>
  <si>
    <t>Los accionistas cuentan con amplia experiencia en el negocio y permanentemente participan en capacitaciones realizadas en A.M.A. (España)</t>
  </si>
  <si>
    <t>Estadísticas de consultas y reclamos presentados por los usuarios de los servicios de seguros</t>
  </si>
  <si>
    <t>Menos de $ 1,000</t>
  </si>
  <si>
    <t>20-mar-17
28-abr-17
20-dic-17</t>
  </si>
  <si>
    <t>3 años</t>
  </si>
  <si>
    <t>Principales 
(5 hombres)
Suplentes 
(4 hombres/1 mujer)</t>
  </si>
  <si>
    <t>29-mar-18
27-abr-18
21-jun-18 
5-sep-18
12-sep-18</t>
  </si>
  <si>
    <t>Ordinaria
Extraordinaria
Extraordinaria 
Extraordinaria
Extraordinaria</t>
  </si>
  <si>
    <t>4 años</t>
  </si>
  <si>
    <t>1 años</t>
  </si>
  <si>
    <t>Masculino (4)
Femenino (0)</t>
  </si>
  <si>
    <t>Postgrado (1)
Superior (1)
Secundaria (2)</t>
  </si>
  <si>
    <t>Retribuciones</t>
  </si>
  <si>
    <t>existe un miembro del comité del directorio en el comité de retribuciones, en donde se tratan temas relacionados con el sistema de remuneraciones y compensaciones</t>
  </si>
  <si>
    <t>No hay 2 Directores de Oficina???</t>
  </si>
  <si>
    <t xml:space="preserve">Al cambiar el ítem de la fila 75, cambiaría este componente. </t>
  </si>
  <si>
    <t>cambiado</t>
  </si>
  <si>
    <t>corregido (de acuerdo a verificación del mayor 410114)</t>
  </si>
  <si>
    <t>De 4 a 5 años</t>
  </si>
  <si>
    <t xml:space="preserve">29-mar-19
</t>
  </si>
  <si>
    <t>Ordinaria</t>
  </si>
  <si>
    <t>Principales 
(4 hombres)
Suplentes 
(4 hombres/1 mujer)</t>
  </si>
  <si>
    <t>5 años</t>
  </si>
  <si>
    <t>Masculino (2)
Femenino (0)</t>
  </si>
  <si>
    <t>Superior (1)
Secundaria (1)</t>
  </si>
  <si>
    <t>De 5 a 10 años</t>
  </si>
  <si>
    <t>6 años</t>
  </si>
  <si>
    <t>Gerente Técnico</t>
  </si>
  <si>
    <t>Principales 
(4 hombres/ 1 mujer)
Suplentes 
(4 hombres)</t>
  </si>
  <si>
    <t>6 meses</t>
  </si>
  <si>
    <t xml:space="preserve">2 años </t>
  </si>
  <si>
    <t>Paola Almeida</t>
  </si>
  <si>
    <t>Geovanna Tipán</t>
  </si>
  <si>
    <t>Rocío Benalcázar</t>
  </si>
  <si>
    <t>Richard Gudiño</t>
  </si>
  <si>
    <t>CARACTERÍSTICAS DEL EQUIPO GERENCIAL AÑO 2021</t>
  </si>
  <si>
    <t>Andrés Acosta</t>
  </si>
  <si>
    <t>1 A 8 M</t>
  </si>
  <si>
    <t>Superior (2)
Secundaria (0)</t>
  </si>
  <si>
    <t>De 4 a 6 años</t>
  </si>
  <si>
    <t>Principales 
(4 hombres/ 1 mujer)
Suplentes 
(5 hombres)</t>
  </si>
  <si>
    <t xml:space="preserve">6 meses </t>
  </si>
  <si>
    <t>AMA AMÉRICA S.A. EMPRESA DE SEGUROS</t>
  </si>
  <si>
    <t>INDICADORES GOBIERNO CORPORATIVO</t>
  </si>
  <si>
    <t>Ordinaria - Extraordinaria</t>
  </si>
  <si>
    <t>10/03/2025 - 26/11/2025</t>
  </si>
  <si>
    <t xml:space="preserve">4 miembros con formación en medicina; 2 miembros con formación en derecho; 2 miembros con formación en finanzas; 1 miembro con formación en enfermería y 1 miembro con formación en filología. </t>
  </si>
  <si>
    <t>10 años</t>
  </si>
  <si>
    <t>5 años 5 meses</t>
  </si>
  <si>
    <t>7 años</t>
  </si>
  <si>
    <t>8 años</t>
  </si>
  <si>
    <t>AÑO 2025</t>
  </si>
  <si>
    <t>Año 2025</t>
  </si>
  <si>
    <t xml:space="preserve">Tiempo promedio de permanencia </t>
  </si>
  <si>
    <t>Accionistas que participaron en la última elección a miembros del Directorio</t>
  </si>
  <si>
    <t>Principales (3 hombres /2 mujeres)
Suplentes (4 hombres /1 mujer)</t>
  </si>
  <si>
    <t>No. Accionistas votaron / No. total accionistas</t>
  </si>
  <si>
    <t xml:space="preserve">No. Accionistas aprobaron políticas / No. Accionistas entidad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</si>
</sst>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.0%"/>
    <numFmt numFmtId="165" formatCode="0.0000000%"/>
    <numFmt numFmtId="166" formatCode="#,##0_ ;\-#,##0\ 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ndara"/>
      <family val="2"/>
    </font>
    <font>
      <sz val="14"/>
      <color theme="1"/>
      <name val="Candara"/>
      <family val="2"/>
    </font>
    <font>
      <b/>
      <sz val="11"/>
      <color theme="1"/>
      <name val="Candara"/>
      <family val="2"/>
    </font>
    <font>
      <b/>
      <sz val="10"/>
      <color theme="1"/>
      <name val="Candara"/>
      <family val="2"/>
    </font>
    <font>
      <b/>
      <sz val="12"/>
      <color theme="1"/>
      <name val="Garamond"/>
      <family val="1"/>
    </font>
    <font>
      <b/>
      <sz val="16"/>
      <color theme="1"/>
      <name val="Garamond"/>
      <family val="1"/>
    </font>
    <font>
      <sz val="12"/>
      <color theme="1"/>
      <name val="Garamond"/>
      <family val="1"/>
    </font>
    <font>
      <sz val="12"/>
      <color rgb="FF7030A0"/>
      <name val="Garamond"/>
      <family val="1"/>
    </font>
    <font>
      <b/>
      <sz val="12"/>
      <color rgb="FF7030A0"/>
      <name val="Garamond"/>
      <family val="1"/>
    </font>
    <font>
      <b/>
      <sz val="12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74">
    <xf numFmtId="0" fontId="0" fillId="0" borderId="0" xfId="0"/>
    <xf numFmtId="1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15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9" fontId="2" fillId="3" borderId="3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3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0" fontId="2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9" fontId="2" fillId="3" borderId="0" xfId="1" applyFont="1" applyFill="1" applyAlignment="1">
      <alignment vertical="center"/>
    </xf>
    <xf numFmtId="0" fontId="2" fillId="3" borderId="15" xfId="0" applyFont="1" applyFill="1" applyBorder="1" applyAlignment="1">
      <alignment horizontal="justify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9" fontId="2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165" fontId="2" fillId="3" borderId="0" xfId="0" applyNumberFormat="1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9" fontId="2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9" fontId="2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center" vertical="center" wrapText="1"/>
    </xf>
    <xf numFmtId="15" fontId="3" fillId="3" borderId="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66" fontId="2" fillId="0" borderId="1" xfId="2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165" fontId="8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justify" vertical="center" wrapText="1"/>
    </xf>
    <xf numFmtId="14" fontId="3" fillId="2" borderId="3" xfId="0" applyNumberFormat="1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14" fillId="4" borderId="4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5" fillId="2" borderId="8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justify" vertical="center" wrapText="1"/>
    </xf>
    <xf numFmtId="0" fontId="17" fillId="2" borderId="5" xfId="0" applyFont="1" applyFill="1" applyBorder="1" applyAlignment="1">
      <alignment horizontal="justify" vertical="center" wrapText="1"/>
    </xf>
    <xf numFmtId="0" fontId="17" fillId="2" borderId="5" xfId="0" applyFont="1" applyFill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justify" vertical="center" wrapText="1"/>
    </xf>
    <xf numFmtId="0" fontId="17" fillId="2" borderId="7" xfId="0" applyFont="1" applyFill="1" applyBorder="1" applyAlignment="1">
      <alignment horizontal="justify" vertical="center" wrapText="1"/>
    </xf>
    <xf numFmtId="0" fontId="17" fillId="2" borderId="7" xfId="0" applyFont="1" applyFill="1" applyBorder="1" applyAlignment="1">
      <alignment horizontal="left" vertical="center" wrapText="1"/>
    </xf>
    <xf numFmtId="10" fontId="17" fillId="3" borderId="1" xfId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14" fontId="17" fillId="2" borderId="2" xfId="0" applyNumberFormat="1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 wrapText="1"/>
    </xf>
    <xf numFmtId="14" fontId="17" fillId="2" borderId="2" xfId="0" applyNumberFormat="1" applyFont="1" applyFill="1" applyBorder="1" applyAlignment="1">
      <alignment vertical="center" wrapText="1"/>
    </xf>
    <xf numFmtId="9" fontId="17" fillId="3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9" fontId="17" fillId="3" borderId="1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/>
    </xf>
    <xf numFmtId="1" fontId="17" fillId="3" borderId="1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justify" vertical="center" wrapText="1"/>
    </xf>
    <xf numFmtId="0" fontId="17" fillId="3" borderId="8" xfId="0" applyFont="1" applyFill="1" applyBorder="1" applyAlignment="1">
      <alignment horizontal="justify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justify" vertical="center" wrapText="1"/>
    </xf>
    <xf numFmtId="0" fontId="17" fillId="3" borderId="5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justify" vertical="center" wrapText="1"/>
    </xf>
    <xf numFmtId="1" fontId="15" fillId="2" borderId="1" xfId="0" applyNumberFormat="1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justify" vertical="center" wrapText="1"/>
    </xf>
    <xf numFmtId="0" fontId="17" fillId="0" borderId="1" xfId="0" applyFont="1" applyBorder="1" applyAlignment="1">
      <alignment vertical="center"/>
    </xf>
    <xf numFmtId="0" fontId="17" fillId="0" borderId="11" xfId="0" applyFont="1" applyBorder="1" applyAlignment="1">
      <alignment horizontal="justify" vertical="center" wrapText="1"/>
    </xf>
    <xf numFmtId="0" fontId="15" fillId="2" borderId="11" xfId="0" applyFont="1" applyFill="1" applyBorder="1" applyAlignment="1">
      <alignment horizontal="center" vertical="center" wrapText="1"/>
    </xf>
    <xf numFmtId="1" fontId="15" fillId="2" borderId="11" xfId="0" applyNumberFormat="1" applyFont="1" applyFill="1" applyBorder="1" applyAlignment="1">
      <alignment horizontal="center" vertical="center"/>
    </xf>
    <xf numFmtId="10" fontId="17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justify" vertical="center" wrapText="1"/>
    </xf>
    <xf numFmtId="3" fontId="17" fillId="3" borderId="1" xfId="0" applyNumberFormat="1" applyFont="1" applyFill="1" applyBorder="1" applyAlignment="1">
      <alignment horizontal="center" vertical="center"/>
    </xf>
    <xf numFmtId="166" fontId="17" fillId="3" borderId="1" xfId="2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/>
    </xf>
    <xf numFmtId="10" fontId="17" fillId="3" borderId="1" xfId="0" applyNumberFormat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justify" vertical="center" wrapText="1"/>
    </xf>
    <xf numFmtId="0" fontId="17" fillId="3" borderId="7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 wrapText="1"/>
    </xf>
    <xf numFmtId="0" fontId="17" fillId="3" borderId="9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justify" vertical="center" wrapText="1"/>
    </xf>
    <xf numFmtId="0" fontId="17" fillId="3" borderId="15" xfId="0" applyFont="1" applyFill="1" applyBorder="1" applyAlignment="1">
      <alignment horizontal="justify" vertical="center" wrapText="1"/>
    </xf>
    <xf numFmtId="0" fontId="17" fillId="3" borderId="3" xfId="0" applyFont="1" applyFill="1" applyBorder="1" applyAlignment="1">
      <alignment horizontal="justify" vertical="center" wrapText="1"/>
    </xf>
    <xf numFmtId="4" fontId="17" fillId="3" borderId="1" xfId="0" applyNumberFormat="1" applyFont="1" applyFill="1" applyBorder="1" applyAlignment="1">
      <alignment horizontal="center" vertical="center"/>
    </xf>
    <xf numFmtId="9" fontId="17" fillId="0" borderId="1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" fontId="15" fillId="3" borderId="11" xfId="0" applyNumberFormat="1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4" fontId="17" fillId="2" borderId="1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8" borderId="18" xfId="0" applyFont="1" applyFill="1" applyBorder="1" applyAlignment="1">
      <alignment vertical="center"/>
    </xf>
    <xf numFmtId="0" fontId="15" fillId="8" borderId="19" xfId="0" applyFont="1" applyFill="1" applyBorder="1" applyAlignment="1">
      <alignment vertical="center"/>
    </xf>
    <xf numFmtId="0" fontId="15" fillId="8" borderId="23" xfId="0" applyFont="1" applyFill="1" applyBorder="1" applyAlignment="1">
      <alignment vertical="center"/>
    </xf>
    <xf numFmtId="0" fontId="15" fillId="8" borderId="20" xfId="0" applyFont="1" applyFill="1" applyBorder="1" applyAlignment="1">
      <alignment vertical="center"/>
    </xf>
    <xf numFmtId="0" fontId="15" fillId="8" borderId="21" xfId="0" applyFont="1" applyFill="1" applyBorder="1" applyAlignment="1">
      <alignment vertical="center"/>
    </xf>
    <xf numFmtId="0" fontId="15" fillId="8" borderId="22" xfId="0" applyFont="1" applyFill="1" applyBorder="1" applyAlignment="1">
      <alignment vertical="center"/>
    </xf>
    <xf numFmtId="0" fontId="15" fillId="3" borderId="11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left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justify" vertical="center" wrapText="1"/>
    </xf>
    <xf numFmtId="0" fontId="15" fillId="8" borderId="18" xfId="0" applyFont="1" applyFill="1" applyBorder="1" applyAlignment="1">
      <alignment horizontal="left" vertical="center"/>
    </xf>
    <xf numFmtId="0" fontId="15" fillId="8" borderId="19" xfId="0" applyFont="1" applyFill="1" applyBorder="1" applyAlignment="1">
      <alignment horizontal="left" vertical="center"/>
    </xf>
    <xf numFmtId="0" fontId="15" fillId="8" borderId="24" xfId="0" applyFont="1" applyFill="1" applyBorder="1" applyAlignment="1">
      <alignment horizontal="left" vertical="center"/>
    </xf>
    <xf numFmtId="0" fontId="15" fillId="8" borderId="23" xfId="0" applyFont="1" applyFill="1" applyBorder="1" applyAlignment="1">
      <alignment horizontal="left" vertical="center"/>
    </xf>
    <xf numFmtId="0" fontId="17" fillId="2" borderId="25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15" fillId="8" borderId="27" xfId="0" applyFont="1" applyFill="1" applyBorder="1" applyAlignment="1">
      <alignment vertical="center"/>
    </xf>
    <xf numFmtId="0" fontId="15" fillId="8" borderId="28" xfId="0" applyFont="1" applyFill="1" applyBorder="1" applyAlignment="1">
      <alignment vertical="center"/>
    </xf>
    <xf numFmtId="0" fontId="17" fillId="8" borderId="28" xfId="0" applyFont="1" applyFill="1" applyBorder="1" applyAlignment="1">
      <alignment vertical="center"/>
    </xf>
    <xf numFmtId="0" fontId="17" fillId="8" borderId="29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5" fillId="8" borderId="27" xfId="0" applyFont="1" applyFill="1" applyBorder="1" applyAlignment="1">
      <alignment horizontal="left" vertical="center"/>
    </xf>
    <xf numFmtId="0" fontId="15" fillId="8" borderId="28" xfId="0" applyFont="1" applyFill="1" applyBorder="1" applyAlignment="1">
      <alignment horizontal="left" vertical="center"/>
    </xf>
    <xf numFmtId="0" fontId="15" fillId="8" borderId="30" xfId="0" applyFont="1" applyFill="1" applyBorder="1" applyAlignment="1">
      <alignment horizontal="left" vertical="center"/>
    </xf>
    <xf numFmtId="0" fontId="15" fillId="8" borderId="31" xfId="0" applyFont="1" applyFill="1" applyBorder="1" applyAlignment="1">
      <alignment vertical="center"/>
    </xf>
    <xf numFmtId="0" fontId="17" fillId="3" borderId="25" xfId="0" applyFont="1" applyFill="1" applyBorder="1" applyAlignment="1">
      <alignment horizontal="center" vertical="center" wrapText="1"/>
    </xf>
    <xf numFmtId="0" fontId="15" fillId="8" borderId="32" xfId="0" applyFont="1" applyFill="1" applyBorder="1" applyAlignment="1">
      <alignment horizontal="center" vertical="center"/>
    </xf>
    <xf numFmtId="0" fontId="15" fillId="8" borderId="2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</cellXfs>
  <cellStyles count="4">
    <cellStyle name="Millares" xfId="2" builtinId="3"/>
    <cellStyle name="Millares 2" xf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121920</xdr:rowOff>
    </xdr:from>
    <xdr:to>
      <xdr:col>0</xdr:col>
      <xdr:colOff>2209352</xdr:colOff>
      <xdr:row>4</xdr:row>
      <xdr:rowOff>257992</xdr:rowOff>
    </xdr:to>
    <xdr:pic>
      <xdr:nvPicPr>
        <xdr:cNvPr id="2" name="Picture 4" descr="AMA Seguros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21920"/>
          <a:ext cx="2179320" cy="990600"/>
        </a:xfrm>
        <a:prstGeom prst="rect">
          <a:avLst/>
        </a:prstGeom>
        <a:noFill/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121920</xdr:rowOff>
    </xdr:from>
    <xdr:to>
      <xdr:col>1</xdr:col>
      <xdr:colOff>739140</xdr:colOff>
      <xdr:row>5</xdr:row>
      <xdr:rowOff>76200</xdr:rowOff>
    </xdr:to>
    <xdr:pic>
      <xdr:nvPicPr>
        <xdr:cNvPr id="2" name="Picture 4" descr="AMA Seguros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21920"/>
          <a:ext cx="2179320" cy="990600"/>
        </a:xfrm>
        <a:prstGeom prst="rect">
          <a:avLst/>
        </a:prstGeom>
        <a:noFill/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30"/>
  <sheetViews>
    <sheetView tabSelected="1" zoomScale="70" zoomScaleNormal="70" workbookViewId="0">
      <selection activeCell="E130" sqref="E130"/>
    </sheetView>
  </sheetViews>
  <sheetFormatPr baseColWidth="10" defaultColWidth="11.44140625" defaultRowHeight="15.6" x14ac:dyDescent="0.3"/>
  <cols>
    <col min="1" max="1" width="35.44140625" style="237" customWidth="1"/>
    <col min="2" max="2" width="32.21875" style="237" customWidth="1"/>
    <col min="3" max="3" width="30.44140625" style="237" customWidth="1"/>
    <col min="4" max="4" width="40.5546875" style="237" customWidth="1"/>
    <col min="5" max="5" width="16.44140625" style="237" customWidth="1"/>
    <col min="6" max="6" width="13.5546875" style="239" bestFit="1" customWidth="1"/>
    <col min="7" max="7" width="12.44140625" style="237" customWidth="1"/>
    <col min="8" max="8" width="11.6640625" style="237" bestFit="1" customWidth="1"/>
    <col min="9" max="9" width="12.6640625" style="237" customWidth="1"/>
    <col min="10" max="10" width="11.44140625" style="237"/>
    <col min="11" max="11" width="12.44140625" style="237" bestFit="1" customWidth="1"/>
    <col min="12" max="16384" width="11.44140625" style="237"/>
  </cols>
  <sheetData>
    <row r="3" spans="1:6" ht="21" x14ac:dyDescent="0.3">
      <c r="B3" s="324" t="s">
        <v>168</v>
      </c>
      <c r="C3" s="324"/>
      <c r="D3" s="324"/>
      <c r="E3" s="238"/>
    </row>
    <row r="5" spans="1:6" ht="21" x14ac:dyDescent="0.3">
      <c r="B5" s="324" t="s">
        <v>169</v>
      </c>
      <c r="C5" s="324"/>
      <c r="D5" s="324"/>
      <c r="E5" s="238"/>
    </row>
    <row r="6" spans="1:6" ht="14.4" customHeight="1" x14ac:dyDescent="0.3">
      <c r="B6" s="324" t="s">
        <v>177</v>
      </c>
      <c r="C6" s="324"/>
      <c r="D6" s="324"/>
    </row>
    <row r="8" spans="1:6" ht="16.2" thickBot="1" x14ac:dyDescent="0.35"/>
    <row r="9" spans="1:6" ht="16.2" thickBot="1" x14ac:dyDescent="0.35">
      <c r="A9" s="341" t="s">
        <v>6</v>
      </c>
      <c r="B9" s="342"/>
      <c r="C9" s="342"/>
      <c r="D9" s="343"/>
      <c r="F9" s="237"/>
    </row>
    <row r="10" spans="1:6" x14ac:dyDescent="0.3">
      <c r="A10" s="240" t="s">
        <v>7</v>
      </c>
      <c r="B10" s="241"/>
      <c r="C10" s="316" t="s">
        <v>178</v>
      </c>
      <c r="D10" s="318"/>
      <c r="F10" s="237"/>
    </row>
    <row r="11" spans="1:6" x14ac:dyDescent="0.3">
      <c r="A11" s="243" t="s">
        <v>5</v>
      </c>
      <c r="B11" s="244"/>
      <c r="C11" s="245" t="s">
        <v>0</v>
      </c>
      <c r="D11" s="246">
        <v>0</v>
      </c>
      <c r="F11" s="237"/>
    </row>
    <row r="12" spans="1:6" x14ac:dyDescent="0.3">
      <c r="A12" s="247"/>
      <c r="B12" s="248"/>
      <c r="C12" s="245" t="s">
        <v>1</v>
      </c>
      <c r="D12" s="246">
        <v>2</v>
      </c>
      <c r="F12" s="237"/>
    </row>
    <row r="13" spans="1:6" x14ac:dyDescent="0.3">
      <c r="A13" s="249" t="s">
        <v>2</v>
      </c>
      <c r="B13" s="250"/>
      <c r="C13" s="326" t="s">
        <v>178</v>
      </c>
      <c r="D13" s="325"/>
      <c r="F13" s="237"/>
    </row>
    <row r="14" spans="1:6" x14ac:dyDescent="0.3">
      <c r="A14" s="251" t="s">
        <v>8</v>
      </c>
      <c r="B14" s="252"/>
      <c r="C14" s="253" t="s">
        <v>9</v>
      </c>
      <c r="D14" s="254" t="s">
        <v>118</v>
      </c>
      <c r="F14" s="237"/>
    </row>
    <row r="15" spans="1:6" x14ac:dyDescent="0.3">
      <c r="A15" s="255"/>
      <c r="B15" s="256"/>
      <c r="C15" s="257" t="s">
        <v>10</v>
      </c>
      <c r="D15" s="258">
        <v>0.99990000000000001</v>
      </c>
      <c r="F15" s="237"/>
    </row>
    <row r="16" spans="1:6" ht="12.75" customHeight="1" x14ac:dyDescent="0.3">
      <c r="A16" s="330" t="s">
        <v>15</v>
      </c>
      <c r="B16" s="330"/>
      <c r="C16" s="327" t="s">
        <v>178</v>
      </c>
      <c r="D16" s="327"/>
      <c r="F16" s="237"/>
    </row>
    <row r="17" spans="1:6" x14ac:dyDescent="0.3">
      <c r="A17" s="330"/>
      <c r="B17" s="330"/>
      <c r="C17" s="281" t="s">
        <v>16</v>
      </c>
      <c r="D17" s="246">
        <v>0</v>
      </c>
      <c r="F17" s="237"/>
    </row>
    <row r="18" spans="1:6" x14ac:dyDescent="0.3">
      <c r="A18" s="330"/>
      <c r="B18" s="330"/>
      <c r="C18" s="281" t="s">
        <v>17</v>
      </c>
      <c r="D18" s="246">
        <v>0</v>
      </c>
      <c r="F18" s="237"/>
    </row>
    <row r="19" spans="1:6" x14ac:dyDescent="0.3">
      <c r="A19" s="330"/>
      <c r="B19" s="330"/>
      <c r="C19" s="281" t="s">
        <v>144</v>
      </c>
      <c r="D19" s="246">
        <v>0</v>
      </c>
      <c r="F19" s="237"/>
    </row>
    <row r="20" spans="1:6" x14ac:dyDescent="0.3">
      <c r="A20" s="330"/>
      <c r="B20" s="330"/>
      <c r="C20" s="281" t="s">
        <v>151</v>
      </c>
      <c r="D20" s="246">
        <v>2</v>
      </c>
      <c r="F20" s="237"/>
    </row>
    <row r="21" spans="1:6" ht="16.2" thickBot="1" x14ac:dyDescent="0.35">
      <c r="A21" s="356"/>
      <c r="B21" s="356"/>
      <c r="C21" s="356"/>
      <c r="D21" s="356"/>
      <c r="F21" s="237"/>
    </row>
    <row r="22" spans="1:6" ht="16.2" thickBot="1" x14ac:dyDescent="0.35">
      <c r="A22" s="344" t="s">
        <v>122</v>
      </c>
      <c r="B22" s="345"/>
      <c r="C22" s="345"/>
      <c r="D22" s="346"/>
      <c r="F22" s="262"/>
    </row>
    <row r="23" spans="1:6" ht="15" customHeight="1" x14ac:dyDescent="0.3">
      <c r="A23" s="263" t="s">
        <v>18</v>
      </c>
      <c r="B23" s="264"/>
      <c r="C23" s="316" t="s">
        <v>178</v>
      </c>
      <c r="D23" s="318"/>
      <c r="F23" s="237"/>
    </row>
    <row r="24" spans="1:6" x14ac:dyDescent="0.3">
      <c r="A24" s="263"/>
      <c r="B24" s="264"/>
      <c r="C24" s="265" t="s">
        <v>19</v>
      </c>
      <c r="D24" s="246">
        <v>2</v>
      </c>
      <c r="F24" s="237"/>
    </row>
    <row r="25" spans="1:6" x14ac:dyDescent="0.3">
      <c r="A25" s="263"/>
      <c r="B25" s="264"/>
      <c r="C25" s="265" t="s">
        <v>20</v>
      </c>
      <c r="D25" s="266" t="s">
        <v>171</v>
      </c>
      <c r="F25" s="237"/>
    </row>
    <row r="26" spans="1:6" x14ac:dyDescent="0.3">
      <c r="A26" s="263"/>
      <c r="B26" s="264"/>
      <c r="C26" s="265" t="s">
        <v>21</v>
      </c>
      <c r="D26" s="266" t="s">
        <v>170</v>
      </c>
      <c r="F26" s="237"/>
    </row>
    <row r="27" spans="1:6" ht="15" customHeight="1" x14ac:dyDescent="0.3">
      <c r="A27" s="263"/>
      <c r="B27" s="264"/>
      <c r="C27" s="265" t="s">
        <v>22</v>
      </c>
      <c r="D27" s="246">
        <v>2</v>
      </c>
      <c r="F27" s="237"/>
    </row>
    <row r="28" spans="1:6" ht="15" customHeight="1" x14ac:dyDescent="0.3">
      <c r="A28" s="263"/>
      <c r="B28" s="264"/>
      <c r="C28" s="265" t="s">
        <v>23</v>
      </c>
      <c r="D28" s="246">
        <v>2</v>
      </c>
      <c r="F28" s="237"/>
    </row>
    <row r="29" spans="1:6" ht="27" customHeight="1" x14ac:dyDescent="0.3">
      <c r="A29" s="247"/>
      <c r="B29" s="248"/>
      <c r="C29" s="267" t="s">
        <v>24</v>
      </c>
      <c r="D29" s="268">
        <v>1</v>
      </c>
      <c r="F29" s="237"/>
    </row>
    <row r="30" spans="1:6" ht="15" customHeight="1" x14ac:dyDescent="0.3">
      <c r="A30" s="243" t="s">
        <v>27</v>
      </c>
      <c r="B30" s="244"/>
      <c r="C30" s="326" t="s">
        <v>178</v>
      </c>
      <c r="D30" s="325"/>
      <c r="F30" s="237"/>
    </row>
    <row r="31" spans="1:6" ht="45.6" customHeight="1" x14ac:dyDescent="0.3">
      <c r="A31" s="247"/>
      <c r="B31" s="248"/>
      <c r="C31" s="269" t="s">
        <v>28</v>
      </c>
      <c r="D31" s="270" t="s">
        <v>29</v>
      </c>
      <c r="F31" s="237"/>
    </row>
    <row r="32" spans="1:6" ht="45.6" customHeight="1" x14ac:dyDescent="0.3">
      <c r="A32" s="338" t="s">
        <v>180</v>
      </c>
      <c r="B32" s="339"/>
      <c r="C32" s="340" t="s">
        <v>31</v>
      </c>
      <c r="D32" s="337">
        <v>45990</v>
      </c>
      <c r="F32" s="237"/>
    </row>
    <row r="33" spans="1:6" ht="33.6" customHeight="1" x14ac:dyDescent="0.3">
      <c r="A33" s="259" t="s">
        <v>30</v>
      </c>
      <c r="B33" s="272" t="s">
        <v>22</v>
      </c>
      <c r="C33" s="272" t="s">
        <v>32</v>
      </c>
      <c r="D33" s="272" t="s">
        <v>182</v>
      </c>
      <c r="F33" s="237"/>
    </row>
    <row r="34" spans="1:6" ht="32.4" customHeight="1" x14ac:dyDescent="0.3">
      <c r="A34" s="261"/>
      <c r="B34" s="266" t="s">
        <v>123</v>
      </c>
      <c r="C34" s="246">
        <v>2</v>
      </c>
      <c r="D34" s="273">
        <v>1</v>
      </c>
      <c r="F34" s="237"/>
    </row>
    <row r="35" spans="1:6" ht="31.2" x14ac:dyDescent="0.3">
      <c r="A35" s="243" t="s">
        <v>39</v>
      </c>
      <c r="B35" s="244"/>
      <c r="C35" s="271" t="s">
        <v>34</v>
      </c>
      <c r="D35" s="271" t="s">
        <v>36</v>
      </c>
      <c r="F35" s="237"/>
    </row>
    <row r="36" spans="1:6" ht="31.2" x14ac:dyDescent="0.3">
      <c r="A36" s="263"/>
      <c r="B36" s="264"/>
      <c r="C36" s="274" t="s">
        <v>37</v>
      </c>
      <c r="D36" s="274" t="s">
        <v>181</v>
      </c>
      <c r="F36" s="237"/>
    </row>
    <row r="37" spans="1:6" ht="31.2" x14ac:dyDescent="0.3">
      <c r="A37" s="263"/>
      <c r="B37" s="264"/>
      <c r="C37" s="271" t="s">
        <v>124</v>
      </c>
      <c r="D37" s="271" t="s">
        <v>35</v>
      </c>
      <c r="F37" s="237"/>
    </row>
    <row r="38" spans="1:6" x14ac:dyDescent="0.3">
      <c r="A38" s="247"/>
      <c r="B38" s="248"/>
      <c r="C38" s="266" t="s">
        <v>3</v>
      </c>
      <c r="D38" s="246">
        <v>2</v>
      </c>
      <c r="F38" s="237"/>
    </row>
    <row r="39" spans="1:6" ht="49.8" customHeight="1" x14ac:dyDescent="0.3">
      <c r="A39" s="275" t="s">
        <v>4</v>
      </c>
      <c r="B39" s="272" t="s">
        <v>40</v>
      </c>
      <c r="C39" s="271" t="s">
        <v>22</v>
      </c>
      <c r="D39" s="271" t="s">
        <v>183</v>
      </c>
      <c r="F39" s="237"/>
    </row>
    <row r="40" spans="1:6" x14ac:dyDescent="0.3">
      <c r="A40" s="276"/>
      <c r="B40" s="277">
        <v>45990</v>
      </c>
      <c r="C40" s="278">
        <v>2</v>
      </c>
      <c r="D40" s="278">
        <v>2</v>
      </c>
      <c r="F40" s="237"/>
    </row>
    <row r="41" spans="1:6" ht="46.8" customHeight="1" x14ac:dyDescent="0.3">
      <c r="A41" s="275" t="s">
        <v>42</v>
      </c>
      <c r="B41" s="272" t="s">
        <v>40</v>
      </c>
      <c r="C41" s="271" t="s">
        <v>22</v>
      </c>
      <c r="D41" s="271" t="s">
        <v>183</v>
      </c>
      <c r="F41" s="237"/>
    </row>
    <row r="42" spans="1:6" x14ac:dyDescent="0.3">
      <c r="A42" s="276"/>
      <c r="B42" s="278" t="s">
        <v>29</v>
      </c>
      <c r="C42" s="278" t="s">
        <v>29</v>
      </c>
      <c r="D42" s="278" t="s">
        <v>29</v>
      </c>
      <c r="F42" s="237"/>
    </row>
    <row r="43" spans="1:6" ht="16.2" thickBot="1" x14ac:dyDescent="0.35">
      <c r="A43" s="357"/>
      <c r="B43" s="357"/>
      <c r="C43" s="357"/>
      <c r="D43" s="357"/>
      <c r="E43" s="239"/>
      <c r="F43" s="237"/>
    </row>
    <row r="44" spans="1:6" x14ac:dyDescent="0.3">
      <c r="A44" s="359" t="s">
        <v>43</v>
      </c>
      <c r="B44" s="360"/>
      <c r="C44" s="361"/>
      <c r="D44" s="362"/>
      <c r="F44" s="237"/>
    </row>
    <row r="45" spans="1:6" x14ac:dyDescent="0.3">
      <c r="A45" s="363" t="s">
        <v>44</v>
      </c>
      <c r="B45" s="363"/>
      <c r="C45" s="329" t="s">
        <v>178</v>
      </c>
      <c r="D45" s="329"/>
      <c r="F45" s="237"/>
    </row>
    <row r="46" spans="1:6" ht="38.25" customHeight="1" x14ac:dyDescent="0.3">
      <c r="A46" s="363"/>
      <c r="B46" s="363"/>
      <c r="C46" s="269" t="s">
        <v>179</v>
      </c>
      <c r="D46" s="328" t="s">
        <v>134</v>
      </c>
      <c r="F46" s="237"/>
    </row>
    <row r="47" spans="1:6" ht="13.2" customHeight="1" x14ac:dyDescent="0.3">
      <c r="A47" s="363" t="s">
        <v>50</v>
      </c>
      <c r="B47" s="363"/>
      <c r="C47" s="281" t="s">
        <v>45</v>
      </c>
      <c r="D47" s="246" t="s">
        <v>152</v>
      </c>
      <c r="F47" s="237"/>
    </row>
    <row r="48" spans="1:6" x14ac:dyDescent="0.3">
      <c r="A48" s="363"/>
      <c r="B48" s="363"/>
      <c r="C48" s="281" t="s">
        <v>46</v>
      </c>
      <c r="D48" s="246" t="s">
        <v>175</v>
      </c>
      <c r="F48" s="237"/>
    </row>
    <row r="49" spans="1:12" x14ac:dyDescent="0.3">
      <c r="A49" s="363"/>
      <c r="B49" s="363"/>
      <c r="C49" s="281" t="s">
        <v>47</v>
      </c>
      <c r="D49" s="246" t="s">
        <v>134</v>
      </c>
      <c r="F49" s="237"/>
    </row>
    <row r="50" spans="1:12" x14ac:dyDescent="0.3">
      <c r="A50" s="363"/>
      <c r="B50" s="363"/>
      <c r="C50" s="281" t="s">
        <v>48</v>
      </c>
      <c r="D50" s="246" t="s">
        <v>148</v>
      </c>
      <c r="F50" s="237"/>
    </row>
    <row r="51" spans="1:12" x14ac:dyDescent="0.3">
      <c r="A51" s="363"/>
      <c r="B51" s="363"/>
      <c r="C51" s="281" t="s">
        <v>49</v>
      </c>
      <c r="D51" s="246" t="s">
        <v>175</v>
      </c>
      <c r="F51" s="237"/>
    </row>
    <row r="52" spans="1:12" x14ac:dyDescent="0.3">
      <c r="A52" s="269"/>
      <c r="B52" s="269"/>
      <c r="C52" s="281" t="s">
        <v>138</v>
      </c>
      <c r="D52" s="246" t="s">
        <v>176</v>
      </c>
      <c r="F52" s="237"/>
    </row>
    <row r="53" spans="1:12" x14ac:dyDescent="0.3">
      <c r="A53" s="331" t="s">
        <v>51</v>
      </c>
      <c r="B53" s="331"/>
      <c r="C53" s="332" t="s">
        <v>152</v>
      </c>
      <c r="D53" s="332"/>
    </row>
    <row r="54" spans="1:12" ht="64.2" customHeight="1" x14ac:dyDescent="0.3">
      <c r="A54" s="332" t="s">
        <v>52</v>
      </c>
      <c r="B54" s="332"/>
      <c r="C54" s="294" t="s">
        <v>172</v>
      </c>
      <c r="D54" s="294"/>
    </row>
    <row r="55" spans="1:12" ht="16.8" customHeight="1" thickBot="1" x14ac:dyDescent="0.35">
      <c r="A55" s="358"/>
      <c r="B55" s="358"/>
      <c r="C55" s="358"/>
      <c r="D55" s="358"/>
    </row>
    <row r="56" spans="1:12" ht="15" customHeight="1" thickBot="1" x14ac:dyDescent="0.35">
      <c r="A56" s="344" t="s">
        <v>55</v>
      </c>
      <c r="B56" s="345"/>
      <c r="C56" s="345"/>
      <c r="D56" s="346"/>
      <c r="L56" s="262"/>
    </row>
    <row r="57" spans="1:12" ht="15" customHeight="1" x14ac:dyDescent="0.3">
      <c r="A57" s="286" t="s">
        <v>64</v>
      </c>
      <c r="B57" s="336" t="s">
        <v>14</v>
      </c>
      <c r="C57" s="347">
        <v>2025</v>
      </c>
      <c r="D57" s="347"/>
      <c r="F57" s="237"/>
    </row>
    <row r="58" spans="1:12" x14ac:dyDescent="0.3">
      <c r="A58" s="333"/>
      <c r="B58" s="285" t="s">
        <v>63</v>
      </c>
      <c r="C58" s="287" t="s">
        <v>61</v>
      </c>
      <c r="D58" s="242" t="s">
        <v>62</v>
      </c>
      <c r="F58" s="237"/>
    </row>
    <row r="59" spans="1:12" x14ac:dyDescent="0.3">
      <c r="A59" s="288" t="s">
        <v>56</v>
      </c>
      <c r="B59" s="288"/>
      <c r="C59" s="289">
        <v>12</v>
      </c>
      <c r="D59" s="289">
        <v>5</v>
      </c>
      <c r="F59" s="237"/>
    </row>
    <row r="60" spans="1:12" x14ac:dyDescent="0.3">
      <c r="A60" s="288" t="s">
        <v>57</v>
      </c>
      <c r="B60" s="288"/>
      <c r="C60" s="289">
        <v>12</v>
      </c>
      <c r="D60" s="289">
        <v>7</v>
      </c>
      <c r="F60" s="237"/>
    </row>
    <row r="61" spans="1:12" x14ac:dyDescent="0.3">
      <c r="A61" s="288" t="s">
        <v>58</v>
      </c>
      <c r="B61" s="288"/>
      <c r="C61" s="289">
        <v>13</v>
      </c>
      <c r="D61" s="289">
        <v>3</v>
      </c>
      <c r="F61" s="237"/>
    </row>
    <row r="62" spans="1:12" x14ac:dyDescent="0.3">
      <c r="A62" s="288" t="s">
        <v>59</v>
      </c>
      <c r="B62" s="288"/>
      <c r="C62" s="289">
        <v>2</v>
      </c>
      <c r="D62" s="289">
        <v>5</v>
      </c>
      <c r="F62" s="237"/>
    </row>
    <row r="63" spans="1:12" ht="16.2" thickBot="1" x14ac:dyDescent="0.35">
      <c r="A63" s="348" t="s">
        <v>60</v>
      </c>
      <c r="B63" s="348"/>
      <c r="C63" s="349">
        <v>2</v>
      </c>
      <c r="D63" s="349">
        <v>5</v>
      </c>
      <c r="F63" s="237"/>
    </row>
    <row r="64" spans="1:12" ht="15" customHeight="1" thickBot="1" x14ac:dyDescent="0.35">
      <c r="A64" s="344" t="s">
        <v>65</v>
      </c>
      <c r="B64" s="345"/>
      <c r="C64" s="345"/>
      <c r="D64" s="346"/>
    </row>
    <row r="65" spans="1:7" ht="51" customHeight="1" x14ac:dyDescent="0.3">
      <c r="A65" s="296" t="s">
        <v>125</v>
      </c>
      <c r="B65" s="296"/>
      <c r="C65" s="350" t="s">
        <v>67</v>
      </c>
      <c r="D65" s="350"/>
    </row>
    <row r="66" spans="1:7" ht="45" customHeight="1" x14ac:dyDescent="0.3">
      <c r="A66" s="290" t="s">
        <v>66</v>
      </c>
      <c r="B66" s="290"/>
      <c r="C66" s="332" t="s">
        <v>126</v>
      </c>
      <c r="D66" s="332"/>
    </row>
    <row r="67" spans="1:7" ht="16.2" thickBot="1" x14ac:dyDescent="0.35"/>
    <row r="68" spans="1:7" ht="15" customHeight="1" thickBot="1" x14ac:dyDescent="0.35">
      <c r="A68" s="344" t="s">
        <v>68</v>
      </c>
      <c r="B68" s="345"/>
      <c r="C68" s="345"/>
      <c r="D68" s="346"/>
      <c r="G68" s="262"/>
    </row>
    <row r="69" spans="1:7" x14ac:dyDescent="0.3">
      <c r="A69" s="351" t="s">
        <v>69</v>
      </c>
      <c r="B69" s="351"/>
      <c r="C69" s="310" t="s">
        <v>14</v>
      </c>
      <c r="D69" s="298">
        <v>2025</v>
      </c>
      <c r="F69" s="237"/>
    </row>
    <row r="70" spans="1:7" x14ac:dyDescent="0.3">
      <c r="A70" s="294"/>
      <c r="B70" s="294"/>
      <c r="C70" s="293" t="s">
        <v>13</v>
      </c>
      <c r="D70" s="246">
        <v>13</v>
      </c>
      <c r="F70" s="237"/>
    </row>
    <row r="71" spans="1:7" x14ac:dyDescent="0.3">
      <c r="A71" s="294" t="s">
        <v>70</v>
      </c>
      <c r="B71" s="294"/>
      <c r="C71" s="260" t="s">
        <v>14</v>
      </c>
      <c r="D71" s="291">
        <f>+D69</f>
        <v>2025</v>
      </c>
      <c r="F71" s="237"/>
    </row>
    <row r="72" spans="1:7" x14ac:dyDescent="0.3">
      <c r="A72" s="294"/>
      <c r="B72" s="294"/>
      <c r="C72" s="293" t="s">
        <v>13</v>
      </c>
      <c r="D72" s="246">
        <v>5</v>
      </c>
      <c r="F72" s="237"/>
    </row>
    <row r="73" spans="1:7" ht="15" customHeight="1" x14ac:dyDescent="0.3">
      <c r="A73" s="294" t="s">
        <v>71</v>
      </c>
      <c r="B73" s="294"/>
      <c r="C73" s="260" t="s">
        <v>14</v>
      </c>
      <c r="D73" s="291">
        <f>+D71</f>
        <v>2025</v>
      </c>
      <c r="F73" s="237"/>
    </row>
    <row r="74" spans="1:7" x14ac:dyDescent="0.3">
      <c r="A74" s="294"/>
      <c r="B74" s="294"/>
      <c r="C74" s="295" t="s">
        <v>73</v>
      </c>
      <c r="D74" s="289">
        <v>1</v>
      </c>
      <c r="F74" s="237"/>
    </row>
    <row r="75" spans="1:7" x14ac:dyDescent="0.3">
      <c r="A75" s="294"/>
      <c r="B75" s="294"/>
      <c r="C75" s="295" t="s">
        <v>74</v>
      </c>
      <c r="D75" s="289">
        <v>1</v>
      </c>
      <c r="F75" s="237"/>
    </row>
    <row r="76" spans="1:7" ht="15" customHeight="1" x14ac:dyDescent="0.3">
      <c r="A76" s="294" t="s">
        <v>72</v>
      </c>
      <c r="B76" s="294"/>
      <c r="C76" s="260" t="s">
        <v>14</v>
      </c>
      <c r="D76" s="291">
        <f>+D73</f>
        <v>2025</v>
      </c>
      <c r="F76" s="237"/>
    </row>
    <row r="77" spans="1:7" ht="16.8" customHeight="1" x14ac:dyDescent="0.3">
      <c r="A77" s="294"/>
      <c r="B77" s="294"/>
      <c r="C77" s="293" t="s">
        <v>13</v>
      </c>
      <c r="D77" s="323">
        <v>1</v>
      </c>
      <c r="F77" s="237"/>
    </row>
    <row r="78" spans="1:7" ht="16.8" customHeight="1" thickBot="1" x14ac:dyDescent="0.35">
      <c r="A78" s="364"/>
      <c r="B78" s="364"/>
      <c r="C78" s="364"/>
      <c r="D78" s="364"/>
      <c r="F78" s="237"/>
    </row>
    <row r="79" spans="1:7" x14ac:dyDescent="0.3">
      <c r="A79" s="365" t="s">
        <v>75</v>
      </c>
      <c r="B79" s="366"/>
      <c r="C79" s="367"/>
      <c r="D79" s="368"/>
    </row>
    <row r="80" spans="1:7" ht="15" customHeight="1" x14ac:dyDescent="0.3">
      <c r="A80" s="290" t="s">
        <v>76</v>
      </c>
      <c r="B80" s="334" t="s">
        <v>14</v>
      </c>
      <c r="C80" s="334"/>
      <c r="D80" s="291">
        <v>2025</v>
      </c>
      <c r="F80" s="237"/>
    </row>
    <row r="81" spans="1:6" ht="26.25" customHeight="1" x14ac:dyDescent="0.3">
      <c r="A81" s="290"/>
      <c r="B81" s="290" t="s">
        <v>77</v>
      </c>
      <c r="C81" s="290"/>
      <c r="D81" s="293" t="s">
        <v>29</v>
      </c>
      <c r="F81" s="237"/>
    </row>
    <row r="82" spans="1:6" ht="33" customHeight="1" x14ac:dyDescent="0.3">
      <c r="A82" s="290"/>
      <c r="B82" s="290" t="s">
        <v>78</v>
      </c>
      <c r="C82" s="290"/>
      <c r="D82" s="293" t="s">
        <v>29</v>
      </c>
      <c r="F82" s="237"/>
    </row>
    <row r="83" spans="1:6" ht="39.75" customHeight="1" x14ac:dyDescent="0.3">
      <c r="A83" s="290"/>
      <c r="B83" s="290" t="s">
        <v>79</v>
      </c>
      <c r="C83" s="290"/>
      <c r="D83" s="293" t="s">
        <v>29</v>
      </c>
      <c r="F83" s="237"/>
    </row>
    <row r="84" spans="1:6" ht="18" customHeight="1" thickBot="1" x14ac:dyDescent="0.35">
      <c r="A84" s="358"/>
      <c r="B84" s="358"/>
      <c r="C84" s="358"/>
      <c r="D84" s="358"/>
      <c r="F84" s="237"/>
    </row>
    <row r="85" spans="1:6" ht="15" customHeight="1" thickBot="1" x14ac:dyDescent="0.35">
      <c r="A85" s="352" t="s">
        <v>80</v>
      </c>
      <c r="B85" s="353"/>
      <c r="C85" s="354"/>
      <c r="D85" s="346"/>
    </row>
    <row r="86" spans="1:6" ht="15" customHeight="1" x14ac:dyDescent="0.3">
      <c r="A86" s="297" t="s">
        <v>14</v>
      </c>
      <c r="B86" s="297"/>
      <c r="C86" s="297"/>
      <c r="D86" s="298">
        <v>2025</v>
      </c>
      <c r="F86" s="237"/>
    </row>
    <row r="87" spans="1:6" ht="32.25" customHeight="1" x14ac:dyDescent="0.3">
      <c r="A87" s="290" t="s">
        <v>127</v>
      </c>
      <c r="B87" s="290" t="s">
        <v>81</v>
      </c>
      <c r="C87" s="290"/>
      <c r="D87" s="273">
        <v>1</v>
      </c>
      <c r="F87" s="237"/>
    </row>
    <row r="88" spans="1:6" ht="32.25" customHeight="1" x14ac:dyDescent="0.3">
      <c r="A88" s="290"/>
      <c r="B88" s="290" t="s">
        <v>82</v>
      </c>
      <c r="C88" s="290"/>
      <c r="D88" s="299">
        <v>8.2000000000000007E-3</v>
      </c>
      <c r="F88" s="237"/>
    </row>
    <row r="89" spans="1:6" x14ac:dyDescent="0.3">
      <c r="A89" s="300" t="s">
        <v>83</v>
      </c>
      <c r="B89" s="282" t="s">
        <v>84</v>
      </c>
      <c r="C89" s="283"/>
      <c r="D89" s="301">
        <v>4418</v>
      </c>
      <c r="F89" s="237"/>
    </row>
    <row r="90" spans="1:6" x14ac:dyDescent="0.3">
      <c r="A90" s="300" t="s">
        <v>85</v>
      </c>
      <c r="B90" s="290" t="s">
        <v>86</v>
      </c>
      <c r="C90" s="290"/>
      <c r="D90" s="302">
        <v>1247</v>
      </c>
      <c r="F90" s="237"/>
    </row>
    <row r="91" spans="1:6" s="303" customFormat="1" ht="16.2" thickBot="1" x14ac:dyDescent="0.35">
      <c r="A91" s="369"/>
      <c r="B91" s="369"/>
      <c r="C91" s="369"/>
      <c r="D91" s="369"/>
      <c r="E91" s="304"/>
    </row>
    <row r="92" spans="1:6" ht="15" customHeight="1" x14ac:dyDescent="0.3">
      <c r="A92" s="359" t="s">
        <v>94</v>
      </c>
      <c r="B92" s="360"/>
      <c r="C92" s="370" t="s">
        <v>177</v>
      </c>
      <c r="D92" s="371"/>
      <c r="E92" s="239"/>
      <c r="F92" s="237"/>
    </row>
    <row r="93" spans="1:6" x14ac:dyDescent="0.3">
      <c r="A93" s="333" t="s">
        <v>63</v>
      </c>
      <c r="B93" s="333"/>
      <c r="C93" s="272" t="s">
        <v>91</v>
      </c>
      <c r="D93" s="272" t="s">
        <v>153</v>
      </c>
      <c r="F93" s="237"/>
    </row>
    <row r="94" spans="1:6" x14ac:dyDescent="0.3">
      <c r="A94" s="332" t="s">
        <v>87</v>
      </c>
      <c r="B94" s="332"/>
      <c r="C94" s="246" t="s">
        <v>173</v>
      </c>
      <c r="D94" s="246" t="s">
        <v>174</v>
      </c>
      <c r="F94" s="237"/>
    </row>
    <row r="95" spans="1:6" ht="15.6" customHeight="1" x14ac:dyDescent="0.3">
      <c r="A95" s="332" t="s">
        <v>88</v>
      </c>
      <c r="B95" s="332"/>
      <c r="C95" s="246" t="s">
        <v>173</v>
      </c>
      <c r="D95" s="246" t="s">
        <v>174</v>
      </c>
      <c r="F95" s="237"/>
    </row>
    <row r="96" spans="1:6" ht="30.75" customHeight="1" x14ac:dyDescent="0.3">
      <c r="A96" s="372" t="s">
        <v>89</v>
      </c>
      <c r="B96" s="372"/>
      <c r="C96" s="305" t="s">
        <v>149</v>
      </c>
      <c r="D96" s="305"/>
      <c r="E96" s="239"/>
      <c r="F96" s="237"/>
    </row>
    <row r="97" spans="1:6" ht="39.75" customHeight="1" x14ac:dyDescent="0.3">
      <c r="A97" s="372" t="s">
        <v>90</v>
      </c>
      <c r="B97" s="372"/>
      <c r="C97" s="305" t="s">
        <v>164</v>
      </c>
      <c r="D97" s="305"/>
      <c r="E97" s="239"/>
      <c r="F97" s="237"/>
    </row>
    <row r="98" spans="1:6" ht="17.399999999999999" customHeight="1" thickBot="1" x14ac:dyDescent="0.35">
      <c r="A98" s="358"/>
      <c r="B98" s="358"/>
      <c r="C98" s="358"/>
      <c r="D98" s="358"/>
      <c r="E98" s="239"/>
      <c r="F98" s="237"/>
    </row>
    <row r="99" spans="1:6" ht="12.75" customHeight="1" thickBot="1" x14ac:dyDescent="0.35">
      <c r="A99" s="341" t="s">
        <v>95</v>
      </c>
      <c r="B99" s="342"/>
      <c r="C99" s="342"/>
      <c r="D99" s="346"/>
      <c r="E99" s="239"/>
      <c r="F99" s="237"/>
    </row>
    <row r="100" spans="1:6" ht="25.5" customHeight="1" x14ac:dyDescent="0.3">
      <c r="A100" s="297" t="s">
        <v>14</v>
      </c>
      <c r="B100" s="297"/>
      <c r="C100" s="297"/>
      <c r="D100" s="335">
        <v>2025</v>
      </c>
      <c r="F100" s="237"/>
    </row>
    <row r="101" spans="1:6" ht="39.75" customHeight="1" x14ac:dyDescent="0.3">
      <c r="A101" s="294" t="s">
        <v>96</v>
      </c>
      <c r="B101" s="294"/>
      <c r="C101" s="294"/>
      <c r="D101" s="307">
        <v>0.106</v>
      </c>
      <c r="F101" s="237"/>
    </row>
    <row r="102" spans="1:6" ht="41.25" customHeight="1" x14ac:dyDescent="0.3">
      <c r="A102" s="294" t="s">
        <v>97</v>
      </c>
      <c r="B102" s="294"/>
      <c r="C102" s="294"/>
      <c r="D102" s="268">
        <v>4.9399999999999999E-2</v>
      </c>
      <c r="F102" s="237"/>
    </row>
    <row r="103" spans="1:6" ht="15" customHeight="1" thickBot="1" x14ac:dyDescent="0.35">
      <c r="A103" s="364"/>
      <c r="B103" s="364"/>
      <c r="C103" s="364"/>
      <c r="D103" s="364"/>
      <c r="F103" s="237"/>
    </row>
    <row r="104" spans="1:6" ht="12.75" customHeight="1" thickBot="1" x14ac:dyDescent="0.35">
      <c r="A104" s="352" t="s">
        <v>98</v>
      </c>
      <c r="B104" s="353"/>
      <c r="C104" s="353"/>
      <c r="D104" s="355"/>
    </row>
    <row r="105" spans="1:6" x14ac:dyDescent="0.3">
      <c r="A105" s="308" t="s">
        <v>99</v>
      </c>
      <c r="B105" s="309"/>
      <c r="C105" s="310" t="s">
        <v>14</v>
      </c>
      <c r="D105" s="335">
        <v>2025</v>
      </c>
      <c r="F105" s="237"/>
    </row>
    <row r="106" spans="1:6" s="239" customFormat="1" x14ac:dyDescent="0.3">
      <c r="A106" s="308"/>
      <c r="B106" s="309"/>
      <c r="C106" s="311" t="s">
        <v>100</v>
      </c>
      <c r="D106" s="246">
        <v>11</v>
      </c>
    </row>
    <row r="107" spans="1:6" s="239" customFormat="1" x14ac:dyDescent="0.3">
      <c r="A107" s="280"/>
      <c r="B107" s="292"/>
      <c r="C107" s="312" t="s">
        <v>101</v>
      </c>
      <c r="D107" s="246">
        <v>25</v>
      </c>
    </row>
    <row r="108" spans="1:6" s="239" customFormat="1" x14ac:dyDescent="0.3">
      <c r="A108" s="279" t="s">
        <v>102</v>
      </c>
      <c r="B108" s="284"/>
      <c r="C108" s="260" t="s">
        <v>14</v>
      </c>
      <c r="D108" s="306">
        <v>2025</v>
      </c>
    </row>
    <row r="109" spans="1:6" s="239" customFormat="1" x14ac:dyDescent="0.3">
      <c r="A109" s="308"/>
      <c r="B109" s="309"/>
      <c r="C109" s="312" t="s">
        <v>103</v>
      </c>
      <c r="D109" s="246">
        <v>13</v>
      </c>
    </row>
    <row r="110" spans="1:6" s="239" customFormat="1" x14ac:dyDescent="0.3">
      <c r="A110" s="308"/>
      <c r="B110" s="309"/>
      <c r="C110" s="312" t="s">
        <v>104</v>
      </c>
      <c r="D110" s="246">
        <v>0</v>
      </c>
    </row>
    <row r="111" spans="1:6" s="239" customFormat="1" x14ac:dyDescent="0.3">
      <c r="A111" s="308"/>
      <c r="B111" s="309"/>
      <c r="C111" s="312" t="s">
        <v>105</v>
      </c>
      <c r="D111" s="246">
        <v>18</v>
      </c>
    </row>
    <row r="112" spans="1:6" s="239" customFormat="1" x14ac:dyDescent="0.3">
      <c r="A112" s="280"/>
      <c r="B112" s="292"/>
      <c r="C112" s="312" t="s">
        <v>106</v>
      </c>
      <c r="D112" s="246">
        <v>5</v>
      </c>
    </row>
    <row r="113" spans="1:6" s="239" customFormat="1" ht="15" customHeight="1" x14ac:dyDescent="0.3">
      <c r="A113" s="279" t="s">
        <v>107</v>
      </c>
      <c r="B113" s="284"/>
      <c r="C113" s="260" t="s">
        <v>14</v>
      </c>
      <c r="D113" s="306">
        <v>2025</v>
      </c>
    </row>
    <row r="114" spans="1:6" s="239" customFormat="1" x14ac:dyDescent="0.3">
      <c r="A114" s="280"/>
      <c r="B114" s="292"/>
      <c r="C114" s="313" t="s">
        <v>13</v>
      </c>
      <c r="D114" s="246">
        <v>8</v>
      </c>
    </row>
    <row r="115" spans="1:6" s="239" customFormat="1" ht="15" customHeight="1" x14ac:dyDescent="0.3">
      <c r="A115" s="279" t="s">
        <v>108</v>
      </c>
      <c r="B115" s="284"/>
      <c r="C115" s="260" t="s">
        <v>14</v>
      </c>
      <c r="D115" s="306">
        <v>2025</v>
      </c>
    </row>
    <row r="116" spans="1:6" s="239" customFormat="1" x14ac:dyDescent="0.3">
      <c r="A116" s="308"/>
      <c r="B116" s="309"/>
      <c r="C116" s="314" t="s">
        <v>109</v>
      </c>
      <c r="D116" s="246">
        <v>11</v>
      </c>
    </row>
    <row r="117" spans="1:6" s="239" customFormat="1" x14ac:dyDescent="0.3">
      <c r="A117" s="308"/>
      <c r="B117" s="309"/>
      <c r="C117" s="314" t="s">
        <v>17</v>
      </c>
      <c r="D117" s="246">
        <v>15</v>
      </c>
    </row>
    <row r="118" spans="1:6" s="239" customFormat="1" x14ac:dyDescent="0.3">
      <c r="A118" s="280"/>
      <c r="B118" s="292"/>
      <c r="C118" s="314" t="s">
        <v>165</v>
      </c>
      <c r="D118" s="246">
        <v>10</v>
      </c>
    </row>
    <row r="119" spans="1:6" s="239" customFormat="1" ht="15" customHeight="1" x14ac:dyDescent="0.3">
      <c r="A119" s="279" t="s">
        <v>110</v>
      </c>
      <c r="B119" s="284"/>
      <c r="C119" s="260" t="s">
        <v>14</v>
      </c>
      <c r="D119" s="306">
        <v>2025</v>
      </c>
    </row>
    <row r="120" spans="1:6" s="239" customFormat="1" x14ac:dyDescent="0.3">
      <c r="A120" s="280"/>
      <c r="B120" s="292"/>
      <c r="C120" s="315" t="s">
        <v>13</v>
      </c>
      <c r="D120" s="246">
        <v>17</v>
      </c>
    </row>
    <row r="121" spans="1:6" s="239" customFormat="1" ht="15" customHeight="1" x14ac:dyDescent="0.3">
      <c r="A121" s="373" t="s">
        <v>111</v>
      </c>
      <c r="B121" s="373"/>
      <c r="C121" s="260" t="s">
        <v>14</v>
      </c>
      <c r="D121" s="306">
        <v>2025</v>
      </c>
    </row>
    <row r="122" spans="1:6" x14ac:dyDescent="0.3">
      <c r="A122" s="373"/>
      <c r="B122" s="373"/>
      <c r="C122" s="314" t="s">
        <v>128</v>
      </c>
      <c r="D122" s="266">
        <v>28</v>
      </c>
      <c r="F122" s="237"/>
    </row>
    <row r="123" spans="1:6" x14ac:dyDescent="0.3">
      <c r="A123" s="373"/>
      <c r="B123" s="373"/>
      <c r="C123" s="314" t="s">
        <v>112</v>
      </c>
      <c r="D123" s="266">
        <v>6</v>
      </c>
      <c r="F123" s="237"/>
    </row>
    <row r="124" spans="1:6" x14ac:dyDescent="0.3">
      <c r="A124" s="373"/>
      <c r="B124" s="373"/>
      <c r="C124" s="314" t="s">
        <v>113</v>
      </c>
      <c r="D124" s="246">
        <v>2</v>
      </c>
      <c r="F124" s="237"/>
    </row>
    <row r="125" spans="1:6" ht="16.2" thickBot="1" x14ac:dyDescent="0.35">
      <c r="A125" s="369"/>
      <c r="B125" s="369"/>
      <c r="C125" s="369"/>
      <c r="D125" s="369"/>
      <c r="F125" s="237"/>
    </row>
    <row r="126" spans="1:6" ht="15" customHeight="1" thickBot="1" x14ac:dyDescent="0.35">
      <c r="A126" s="352" t="s">
        <v>114</v>
      </c>
      <c r="B126" s="353"/>
      <c r="C126" s="353"/>
      <c r="D126" s="355"/>
      <c r="F126" s="237"/>
    </row>
    <row r="127" spans="1:6" ht="15" customHeight="1" x14ac:dyDescent="0.3">
      <c r="A127" s="316" t="s">
        <v>14</v>
      </c>
      <c r="B127" s="317"/>
      <c r="C127" s="318"/>
      <c r="D127" s="335">
        <v>2025</v>
      </c>
      <c r="F127" s="237"/>
    </row>
    <row r="128" spans="1:6" x14ac:dyDescent="0.3">
      <c r="A128" s="319" t="s">
        <v>115</v>
      </c>
      <c r="B128" s="320"/>
      <c r="C128" s="321"/>
      <c r="D128" s="322">
        <v>497.17</v>
      </c>
      <c r="F128" s="237"/>
    </row>
    <row r="129" spans="1:6" x14ac:dyDescent="0.3">
      <c r="A129" s="319" t="s">
        <v>116</v>
      </c>
      <c r="B129" s="320"/>
      <c r="C129" s="321"/>
      <c r="D129" s="246">
        <v>4</v>
      </c>
      <c r="F129" s="237"/>
    </row>
    <row r="130" spans="1:6" ht="29.25" customHeight="1" x14ac:dyDescent="0.3">
      <c r="A130" s="319" t="s">
        <v>117</v>
      </c>
      <c r="B130" s="320"/>
      <c r="C130" s="321"/>
      <c r="D130" s="273">
        <f>(4/36)</f>
        <v>0.1111111111111111</v>
      </c>
      <c r="F130" s="237"/>
    </row>
  </sheetData>
  <mergeCells count="86">
    <mergeCell ref="A21:D21"/>
    <mergeCell ref="A43:D43"/>
    <mergeCell ref="A55:D55"/>
    <mergeCell ref="A78:D78"/>
    <mergeCell ref="A84:D84"/>
    <mergeCell ref="A32:B32"/>
    <mergeCell ref="A35:B38"/>
    <mergeCell ref="A39:A40"/>
    <mergeCell ref="A41:A42"/>
    <mergeCell ref="C92:D92"/>
    <mergeCell ref="A91:D91"/>
    <mergeCell ref="A104:D104"/>
    <mergeCell ref="A94:B94"/>
    <mergeCell ref="A95:B95"/>
    <mergeCell ref="A96:B96"/>
    <mergeCell ref="A97:B97"/>
    <mergeCell ref="C96:D96"/>
    <mergeCell ref="C97:D97"/>
    <mergeCell ref="A98:D98"/>
    <mergeCell ref="A103:D103"/>
    <mergeCell ref="B3:D3"/>
    <mergeCell ref="B5:D5"/>
    <mergeCell ref="B6:D6"/>
    <mergeCell ref="C10:D10"/>
    <mergeCell ref="C13:D13"/>
    <mergeCell ref="C57:D57"/>
    <mergeCell ref="A10:B10"/>
    <mergeCell ref="A11:B12"/>
    <mergeCell ref="A13:B13"/>
    <mergeCell ref="A57:A58"/>
    <mergeCell ref="A59:B59"/>
    <mergeCell ref="A60:B60"/>
    <mergeCell ref="A14:B15"/>
    <mergeCell ref="A16:B20"/>
    <mergeCell ref="C16:D16"/>
    <mergeCell ref="C23:D23"/>
    <mergeCell ref="C30:D30"/>
    <mergeCell ref="A47:B51"/>
    <mergeCell ref="C45:D45"/>
    <mergeCell ref="A130:C130"/>
    <mergeCell ref="A105:B107"/>
    <mergeCell ref="A108:B112"/>
    <mergeCell ref="A113:B114"/>
    <mergeCell ref="A115:B118"/>
    <mergeCell ref="A119:B120"/>
    <mergeCell ref="A129:C129"/>
    <mergeCell ref="A121:B124"/>
    <mergeCell ref="A127:C127"/>
    <mergeCell ref="A128:C128"/>
    <mergeCell ref="A126:D126"/>
    <mergeCell ref="A125:D125"/>
    <mergeCell ref="B90:C90"/>
    <mergeCell ref="A80:A83"/>
    <mergeCell ref="B80:C80"/>
    <mergeCell ref="B81:C81"/>
    <mergeCell ref="A87:A88"/>
    <mergeCell ref="B87:C87"/>
    <mergeCell ref="B88:C88"/>
    <mergeCell ref="A85:C85"/>
    <mergeCell ref="A93:B93"/>
    <mergeCell ref="B89:C89"/>
    <mergeCell ref="B83:C83"/>
    <mergeCell ref="A86:C86"/>
    <mergeCell ref="A69:B70"/>
    <mergeCell ref="A71:B72"/>
    <mergeCell ref="A61:B61"/>
    <mergeCell ref="A73:B75"/>
    <mergeCell ref="A76:B77"/>
    <mergeCell ref="A62:B62"/>
    <mergeCell ref="A63:B63"/>
    <mergeCell ref="A65:B65"/>
    <mergeCell ref="A66:B66"/>
    <mergeCell ref="A100:C100"/>
    <mergeCell ref="A101:C101"/>
    <mergeCell ref="A102:C102"/>
    <mergeCell ref="A23:B29"/>
    <mergeCell ref="A30:B31"/>
    <mergeCell ref="B82:C82"/>
    <mergeCell ref="A45:B46"/>
    <mergeCell ref="A54:B54"/>
    <mergeCell ref="C54:D54"/>
    <mergeCell ref="C53:D53"/>
    <mergeCell ref="C65:D65"/>
    <mergeCell ref="C66:D66"/>
    <mergeCell ref="A79:C79"/>
    <mergeCell ref="A33:A3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S120"/>
  <sheetViews>
    <sheetView topLeftCell="A16" workbookViewId="0">
      <selection activeCell="C32" sqref="C32"/>
    </sheetView>
  </sheetViews>
  <sheetFormatPr baseColWidth="10" defaultColWidth="11.44140625" defaultRowHeight="13.8" x14ac:dyDescent="0.3"/>
  <cols>
    <col min="1" max="1" width="21.44140625" style="29" customWidth="1"/>
    <col min="2" max="2" width="25" style="29" customWidth="1"/>
    <col min="3" max="8" width="17.109375" style="29" customWidth="1"/>
    <col min="9" max="9" width="17" style="29" customWidth="1"/>
    <col min="10" max="10" width="16.44140625" style="29" customWidth="1"/>
    <col min="11" max="11" width="13.5546875" style="114" bestFit="1" customWidth="1"/>
    <col min="12" max="12" width="12.44140625" style="29" customWidth="1"/>
    <col min="13" max="13" width="11.6640625" style="29" bestFit="1" customWidth="1"/>
    <col min="14" max="15" width="11.44140625" style="29"/>
    <col min="16" max="16" width="12.44140625" style="29" bestFit="1" customWidth="1"/>
    <col min="17" max="16384" width="11.44140625" style="29"/>
  </cols>
  <sheetData>
    <row r="3" spans="1:13" ht="18" x14ac:dyDescent="0.3">
      <c r="C3" s="203" t="s">
        <v>168</v>
      </c>
      <c r="D3" s="203"/>
      <c r="E3" s="203"/>
      <c r="F3" s="203"/>
      <c r="G3" s="203"/>
      <c r="H3" s="203"/>
      <c r="I3" s="203"/>
      <c r="J3" s="203"/>
    </row>
    <row r="4" spans="1:13" ht="18" x14ac:dyDescent="0.3">
      <c r="C4" s="120"/>
      <c r="D4" s="120"/>
      <c r="E4" s="120"/>
      <c r="F4" s="120"/>
      <c r="G4" s="120"/>
      <c r="H4" s="120"/>
      <c r="I4" s="120"/>
      <c r="J4" s="120"/>
    </row>
    <row r="5" spans="1:13" ht="18" x14ac:dyDescent="0.3">
      <c r="C5" s="203" t="s">
        <v>169</v>
      </c>
      <c r="D5" s="203"/>
      <c r="E5" s="203"/>
      <c r="F5" s="203"/>
      <c r="G5" s="203"/>
      <c r="H5" s="203"/>
      <c r="I5" s="203"/>
      <c r="J5" s="203"/>
    </row>
    <row r="9" spans="1:13" ht="14.4" x14ac:dyDescent="0.3">
      <c r="A9" s="218" t="s">
        <v>6</v>
      </c>
      <c r="B9" s="219"/>
      <c r="C9" s="219"/>
      <c r="D9" s="219"/>
      <c r="E9" s="219"/>
      <c r="F9" s="219"/>
      <c r="G9" s="219"/>
      <c r="H9" s="219"/>
      <c r="I9" s="219"/>
      <c r="J9" s="219"/>
      <c r="K9" s="113" t="s">
        <v>158</v>
      </c>
    </row>
    <row r="10" spans="1:13" x14ac:dyDescent="0.3">
      <c r="A10" s="210" t="s">
        <v>7</v>
      </c>
      <c r="B10" s="211"/>
      <c r="C10" s="99" t="s">
        <v>14</v>
      </c>
      <c r="D10" s="100">
        <v>2015</v>
      </c>
      <c r="E10" s="100">
        <v>2016</v>
      </c>
      <c r="F10" s="100">
        <v>2017</v>
      </c>
      <c r="G10" s="100">
        <v>2018</v>
      </c>
      <c r="H10" s="100">
        <v>2019</v>
      </c>
      <c r="I10" s="100">
        <v>2020</v>
      </c>
      <c r="J10" s="100">
        <v>2021</v>
      </c>
    </row>
    <row r="11" spans="1:13" x14ac:dyDescent="0.3">
      <c r="A11" s="212" t="s">
        <v>5</v>
      </c>
      <c r="B11" s="213"/>
      <c r="C11" s="9" t="s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</row>
    <row r="12" spans="1:13" x14ac:dyDescent="0.3">
      <c r="A12" s="214"/>
      <c r="B12" s="215"/>
      <c r="C12" s="9" t="s">
        <v>1</v>
      </c>
      <c r="D12" s="2">
        <v>2</v>
      </c>
      <c r="E12" s="2">
        <v>2</v>
      </c>
      <c r="F12" s="2">
        <v>2</v>
      </c>
      <c r="G12" s="2">
        <v>2</v>
      </c>
      <c r="H12" s="2">
        <v>2</v>
      </c>
      <c r="I12" s="2">
        <v>2</v>
      </c>
      <c r="J12" s="2">
        <v>2</v>
      </c>
    </row>
    <row r="13" spans="1:13" x14ac:dyDescent="0.3">
      <c r="A13" s="216" t="s">
        <v>2</v>
      </c>
      <c r="B13" s="217"/>
      <c r="C13" s="87" t="s">
        <v>14</v>
      </c>
      <c r="D13" s="1">
        <v>2015</v>
      </c>
      <c r="E13" s="1">
        <v>2016</v>
      </c>
      <c r="F13" s="1">
        <v>2017</v>
      </c>
      <c r="G13" s="1">
        <v>2018</v>
      </c>
      <c r="H13" s="1">
        <v>2019</v>
      </c>
      <c r="I13" s="1">
        <v>2020</v>
      </c>
      <c r="J13" s="1">
        <f>+J10</f>
        <v>2021</v>
      </c>
    </row>
    <row r="14" spans="1:13" x14ac:dyDescent="0.3">
      <c r="A14" s="137" t="s">
        <v>8</v>
      </c>
      <c r="B14" s="139"/>
      <c r="C14" s="84" t="s">
        <v>9</v>
      </c>
      <c r="D14" s="7" t="s">
        <v>11</v>
      </c>
      <c r="E14" s="7" t="s">
        <v>118</v>
      </c>
      <c r="F14" s="7" t="s">
        <v>118</v>
      </c>
      <c r="G14" s="7" t="s">
        <v>118</v>
      </c>
      <c r="H14" s="7" t="s">
        <v>118</v>
      </c>
      <c r="I14" s="7" t="s">
        <v>118</v>
      </c>
      <c r="J14" s="7" t="s">
        <v>118</v>
      </c>
      <c r="K14" s="115"/>
      <c r="L14" s="56"/>
      <c r="M14" s="56"/>
    </row>
    <row r="15" spans="1:13" ht="27.6" x14ac:dyDescent="0.3">
      <c r="A15" s="140"/>
      <c r="B15" s="142"/>
      <c r="C15" s="85" t="s">
        <v>10</v>
      </c>
      <c r="D15" s="7" t="s">
        <v>12</v>
      </c>
      <c r="E15" s="7" t="s">
        <v>119</v>
      </c>
      <c r="F15" s="7" t="s">
        <v>119</v>
      </c>
      <c r="G15" s="7" t="s">
        <v>119</v>
      </c>
      <c r="H15" s="7" t="s">
        <v>119</v>
      </c>
      <c r="I15" s="7" t="s">
        <v>119</v>
      </c>
      <c r="J15" s="7" t="s">
        <v>119</v>
      </c>
      <c r="K15" s="115"/>
      <c r="L15" s="56"/>
      <c r="M15" s="56"/>
    </row>
    <row r="16" spans="1:13" ht="12.75" customHeight="1" x14ac:dyDescent="0.3">
      <c r="A16" s="204" t="s">
        <v>15</v>
      </c>
      <c r="B16" s="205"/>
      <c r="C16" s="3" t="s">
        <v>14</v>
      </c>
      <c r="D16" s="1">
        <v>2015</v>
      </c>
      <c r="E16" s="1">
        <v>2016</v>
      </c>
      <c r="F16" s="1">
        <v>2017</v>
      </c>
      <c r="G16" s="1">
        <v>2018</v>
      </c>
      <c r="H16" s="1">
        <v>2019</v>
      </c>
      <c r="I16" s="1">
        <v>2020</v>
      </c>
      <c r="J16" s="1">
        <f>+J13</f>
        <v>2021</v>
      </c>
    </row>
    <row r="17" spans="1:11" x14ac:dyDescent="0.3">
      <c r="A17" s="206"/>
      <c r="B17" s="207"/>
      <c r="C17" s="65" t="s">
        <v>16</v>
      </c>
      <c r="D17" s="88">
        <v>2</v>
      </c>
      <c r="E17" s="95">
        <v>0</v>
      </c>
      <c r="F17" s="95">
        <v>0</v>
      </c>
      <c r="G17" s="95">
        <v>0</v>
      </c>
      <c r="H17" s="95">
        <v>0</v>
      </c>
      <c r="I17" s="95">
        <v>0</v>
      </c>
      <c r="J17" s="95">
        <v>0</v>
      </c>
    </row>
    <row r="18" spans="1:11" x14ac:dyDescent="0.3">
      <c r="A18" s="206"/>
      <c r="B18" s="207"/>
      <c r="C18" s="65" t="s">
        <v>17</v>
      </c>
      <c r="D18" s="95">
        <v>0</v>
      </c>
      <c r="E18" s="88">
        <v>2</v>
      </c>
      <c r="F18" s="88">
        <v>2</v>
      </c>
      <c r="G18" s="88">
        <v>2</v>
      </c>
      <c r="H18" s="88">
        <v>0</v>
      </c>
      <c r="I18" s="88">
        <v>0</v>
      </c>
      <c r="J18" s="118">
        <v>0</v>
      </c>
    </row>
    <row r="19" spans="1:11" x14ac:dyDescent="0.3">
      <c r="A19" s="206"/>
      <c r="B19" s="207"/>
      <c r="C19" s="65" t="s">
        <v>144</v>
      </c>
      <c r="D19" s="95">
        <v>0</v>
      </c>
      <c r="E19" s="88">
        <v>0</v>
      </c>
      <c r="F19" s="88">
        <v>0</v>
      </c>
      <c r="G19" s="88">
        <v>0</v>
      </c>
      <c r="H19" s="88">
        <v>2</v>
      </c>
      <c r="I19" s="88">
        <v>0</v>
      </c>
      <c r="J19" s="118">
        <v>0</v>
      </c>
    </row>
    <row r="20" spans="1:11" x14ac:dyDescent="0.3">
      <c r="A20" s="208"/>
      <c r="B20" s="209"/>
      <c r="C20" s="66" t="s">
        <v>151</v>
      </c>
      <c r="D20" s="95">
        <v>0</v>
      </c>
      <c r="E20" s="88">
        <v>0</v>
      </c>
      <c r="F20" s="88">
        <v>0</v>
      </c>
      <c r="G20" s="88">
        <v>0</v>
      </c>
      <c r="H20" s="88">
        <v>0</v>
      </c>
      <c r="I20" s="88">
        <v>2</v>
      </c>
      <c r="J20" s="118">
        <v>2</v>
      </c>
    </row>
    <row r="21" spans="1:11" x14ac:dyDescent="0.3">
      <c r="A21" s="201" t="s">
        <v>122</v>
      </c>
      <c r="B21" s="202"/>
      <c r="C21" s="202"/>
      <c r="D21" s="202"/>
      <c r="E21" s="202"/>
      <c r="F21" s="202"/>
      <c r="G21" s="202"/>
      <c r="H21" s="202"/>
      <c r="I21" s="202"/>
      <c r="J21" s="202"/>
      <c r="K21" s="116" t="s">
        <v>157</v>
      </c>
    </row>
    <row r="22" spans="1:11" ht="15" customHeight="1" x14ac:dyDescent="0.3">
      <c r="A22" s="190" t="s">
        <v>18</v>
      </c>
      <c r="B22" s="193" t="s">
        <v>14</v>
      </c>
      <c r="C22" s="194"/>
      <c r="D22" s="1">
        <v>2015</v>
      </c>
      <c r="E22" s="1">
        <v>2016</v>
      </c>
      <c r="F22" s="1">
        <v>2017</v>
      </c>
      <c r="G22" s="1">
        <v>2018</v>
      </c>
      <c r="H22" s="1">
        <v>2019</v>
      </c>
      <c r="I22" s="1">
        <v>2020</v>
      </c>
      <c r="J22" s="1">
        <v>2021</v>
      </c>
    </row>
    <row r="23" spans="1:11" x14ac:dyDescent="0.3">
      <c r="A23" s="191"/>
      <c r="B23" s="195" t="s">
        <v>19</v>
      </c>
      <c r="C23" s="196"/>
      <c r="D23" s="2">
        <v>2</v>
      </c>
      <c r="E23" s="2">
        <v>3</v>
      </c>
      <c r="F23" s="2">
        <v>3</v>
      </c>
      <c r="G23" s="2">
        <v>5</v>
      </c>
      <c r="H23" s="79">
        <v>1</v>
      </c>
      <c r="I23" s="38">
        <v>1</v>
      </c>
      <c r="J23" s="38">
        <v>1</v>
      </c>
    </row>
    <row r="24" spans="1:11" ht="69" x14ac:dyDescent="0.3">
      <c r="A24" s="191"/>
      <c r="B24" s="195" t="s">
        <v>20</v>
      </c>
      <c r="C24" s="196"/>
      <c r="D24" s="4" t="s">
        <v>25</v>
      </c>
      <c r="E24" s="4" t="s">
        <v>120</v>
      </c>
      <c r="F24" s="4" t="s">
        <v>129</v>
      </c>
      <c r="G24" s="4" t="s">
        <v>132</v>
      </c>
      <c r="H24" s="80" t="s">
        <v>145</v>
      </c>
      <c r="I24" s="98">
        <v>43916</v>
      </c>
      <c r="J24" s="98">
        <v>44279</v>
      </c>
    </row>
    <row r="25" spans="1:11" ht="69" x14ac:dyDescent="0.3">
      <c r="A25" s="191"/>
      <c r="B25" s="195" t="s">
        <v>21</v>
      </c>
      <c r="C25" s="196"/>
      <c r="D25" s="22" t="s">
        <v>26</v>
      </c>
      <c r="E25" s="22" t="s">
        <v>121</v>
      </c>
      <c r="F25" s="22" t="s">
        <v>121</v>
      </c>
      <c r="G25" s="22" t="s">
        <v>133</v>
      </c>
      <c r="H25" s="81" t="s">
        <v>146</v>
      </c>
      <c r="I25" s="94" t="s">
        <v>146</v>
      </c>
      <c r="J25" s="112" t="s">
        <v>146</v>
      </c>
    </row>
    <row r="26" spans="1:11" ht="15" customHeight="1" x14ac:dyDescent="0.3">
      <c r="A26" s="191"/>
      <c r="B26" s="195" t="s">
        <v>22</v>
      </c>
      <c r="C26" s="196"/>
      <c r="D26" s="23">
        <v>2</v>
      </c>
      <c r="E26" s="23">
        <v>2</v>
      </c>
      <c r="F26" s="23">
        <v>2</v>
      </c>
      <c r="G26" s="23">
        <v>2</v>
      </c>
      <c r="H26" s="67">
        <v>2</v>
      </c>
      <c r="I26" s="16">
        <v>2</v>
      </c>
      <c r="J26" s="16">
        <v>2</v>
      </c>
    </row>
    <row r="27" spans="1:11" ht="15" customHeight="1" x14ac:dyDescent="0.3">
      <c r="A27" s="191"/>
      <c r="B27" s="195" t="s">
        <v>23</v>
      </c>
      <c r="C27" s="196"/>
      <c r="D27" s="23">
        <v>2</v>
      </c>
      <c r="E27" s="23">
        <v>2</v>
      </c>
      <c r="F27" s="23">
        <v>2</v>
      </c>
      <c r="G27" s="23">
        <v>2</v>
      </c>
      <c r="H27" s="67">
        <v>2</v>
      </c>
      <c r="I27" s="16">
        <v>2</v>
      </c>
      <c r="J27" s="16">
        <v>2</v>
      </c>
    </row>
    <row r="28" spans="1:11" ht="27" customHeight="1" x14ac:dyDescent="0.3">
      <c r="A28" s="192"/>
      <c r="B28" s="197" t="s">
        <v>24</v>
      </c>
      <c r="C28" s="198"/>
      <c r="D28" s="13">
        <v>1</v>
      </c>
      <c r="E28" s="13">
        <v>1</v>
      </c>
      <c r="F28" s="13">
        <v>1</v>
      </c>
      <c r="G28" s="13">
        <v>1</v>
      </c>
      <c r="H28" s="68">
        <v>1</v>
      </c>
      <c r="I28" s="13">
        <v>1</v>
      </c>
      <c r="J28" s="13">
        <v>1</v>
      </c>
    </row>
    <row r="29" spans="1:11" ht="15" customHeight="1" x14ac:dyDescent="0.3">
      <c r="A29" s="190" t="s">
        <v>27</v>
      </c>
      <c r="B29" s="193" t="s">
        <v>14</v>
      </c>
      <c r="C29" s="194"/>
      <c r="D29" s="1">
        <v>2015</v>
      </c>
      <c r="E29" s="1">
        <v>2016</v>
      </c>
      <c r="F29" s="1">
        <v>2017</v>
      </c>
      <c r="G29" s="1">
        <v>2018</v>
      </c>
      <c r="H29" s="1">
        <v>2019</v>
      </c>
      <c r="I29" s="1">
        <v>2020</v>
      </c>
      <c r="J29" s="1">
        <f>+J22</f>
        <v>2021</v>
      </c>
    </row>
    <row r="30" spans="1:11" ht="30.75" customHeight="1" x14ac:dyDescent="0.3">
      <c r="A30" s="192"/>
      <c r="B30" s="199" t="s">
        <v>28</v>
      </c>
      <c r="C30" s="200"/>
      <c r="D30" s="88" t="s">
        <v>29</v>
      </c>
      <c r="E30" s="88" t="s">
        <v>29</v>
      </c>
      <c r="F30" s="88" t="s">
        <v>29</v>
      </c>
      <c r="G30" s="88" t="s">
        <v>29</v>
      </c>
      <c r="H30" s="88" t="s">
        <v>29</v>
      </c>
      <c r="I30" s="88" t="s">
        <v>29</v>
      </c>
      <c r="J30" s="111" t="s">
        <v>29</v>
      </c>
    </row>
    <row r="31" spans="1:11" ht="41.4" x14ac:dyDescent="0.3">
      <c r="A31" s="137" t="s">
        <v>30</v>
      </c>
      <c r="B31" s="139"/>
      <c r="C31" s="15" t="s">
        <v>31</v>
      </c>
      <c r="D31" s="15" t="s">
        <v>22</v>
      </c>
      <c r="E31" s="15" t="s">
        <v>32</v>
      </c>
      <c r="F31" s="15" t="s">
        <v>33</v>
      </c>
      <c r="G31" s="15" t="s">
        <v>33</v>
      </c>
      <c r="H31" s="15" t="s">
        <v>33</v>
      </c>
      <c r="I31" s="15" t="s">
        <v>33</v>
      </c>
      <c r="J31" s="15" t="s">
        <v>33</v>
      </c>
    </row>
    <row r="32" spans="1:11" ht="27.6" x14ac:dyDescent="0.3">
      <c r="A32" s="143"/>
      <c r="B32" s="145"/>
      <c r="C32" s="11">
        <v>44279</v>
      </c>
      <c r="D32" s="93" t="s">
        <v>123</v>
      </c>
      <c r="E32" s="16">
        <v>2</v>
      </c>
      <c r="F32" s="17">
        <v>1</v>
      </c>
      <c r="G32" s="17">
        <v>1</v>
      </c>
      <c r="H32" s="17">
        <v>1</v>
      </c>
      <c r="I32" s="17">
        <v>1</v>
      </c>
      <c r="J32" s="17">
        <v>1</v>
      </c>
    </row>
    <row r="33" spans="1:11" ht="27.6" x14ac:dyDescent="0.3">
      <c r="A33" s="190" t="s">
        <v>39</v>
      </c>
      <c r="B33" s="15" t="s">
        <v>34</v>
      </c>
      <c r="C33" s="15" t="s">
        <v>124</v>
      </c>
      <c r="D33" s="15" t="s">
        <v>32</v>
      </c>
      <c r="E33" s="15" t="s">
        <v>35</v>
      </c>
      <c r="F33" s="15" t="s">
        <v>36</v>
      </c>
      <c r="G33" s="15" t="s">
        <v>36</v>
      </c>
      <c r="H33" s="15" t="s">
        <v>36</v>
      </c>
      <c r="I33" s="15" t="s">
        <v>36</v>
      </c>
      <c r="J33" s="15" t="s">
        <v>36</v>
      </c>
    </row>
    <row r="34" spans="1:11" ht="69" x14ac:dyDescent="0.3">
      <c r="A34" s="192"/>
      <c r="B34" s="10" t="s">
        <v>37</v>
      </c>
      <c r="C34" s="93" t="s">
        <v>3</v>
      </c>
      <c r="D34" s="16">
        <v>2</v>
      </c>
      <c r="E34" s="16" t="s">
        <v>38</v>
      </c>
      <c r="F34" s="10" t="s">
        <v>131</v>
      </c>
      <c r="G34" s="10" t="s">
        <v>131</v>
      </c>
      <c r="H34" s="10" t="s">
        <v>147</v>
      </c>
      <c r="I34" s="97" t="s">
        <v>154</v>
      </c>
      <c r="J34" s="110" t="s">
        <v>166</v>
      </c>
    </row>
    <row r="35" spans="1:11" ht="55.2" x14ac:dyDescent="0.3">
      <c r="A35" s="132" t="s">
        <v>4</v>
      </c>
      <c r="B35" s="133"/>
      <c r="C35" s="133"/>
      <c r="D35" s="18" t="s">
        <v>40</v>
      </c>
      <c r="E35" s="15" t="s">
        <v>22</v>
      </c>
      <c r="F35" s="15" t="s">
        <v>41</v>
      </c>
      <c r="G35" s="15" t="s">
        <v>41</v>
      </c>
      <c r="H35" s="15" t="s">
        <v>41</v>
      </c>
      <c r="I35" s="15" t="s">
        <v>41</v>
      </c>
      <c r="J35" s="15" t="s">
        <v>41</v>
      </c>
    </row>
    <row r="36" spans="1:11" x14ac:dyDescent="0.3">
      <c r="A36" s="134"/>
      <c r="B36" s="135"/>
      <c r="C36" s="135"/>
      <c r="D36" s="34" t="s">
        <v>29</v>
      </c>
      <c r="E36" s="34" t="s">
        <v>29</v>
      </c>
      <c r="F36" s="34" t="s">
        <v>29</v>
      </c>
      <c r="G36" s="34" t="s">
        <v>29</v>
      </c>
      <c r="H36" s="34" t="s">
        <v>29</v>
      </c>
      <c r="I36" s="34" t="s">
        <v>29</v>
      </c>
      <c r="J36" s="34" t="s">
        <v>29</v>
      </c>
    </row>
    <row r="37" spans="1:11" ht="55.2" x14ac:dyDescent="0.3">
      <c r="A37" s="132" t="s">
        <v>42</v>
      </c>
      <c r="B37" s="133"/>
      <c r="C37" s="133"/>
      <c r="D37" s="18" t="s">
        <v>40</v>
      </c>
      <c r="E37" s="15" t="s">
        <v>22</v>
      </c>
      <c r="F37" s="15" t="s">
        <v>41</v>
      </c>
      <c r="G37" s="15" t="s">
        <v>41</v>
      </c>
      <c r="H37" s="15" t="s">
        <v>41</v>
      </c>
      <c r="I37" s="15" t="s">
        <v>41</v>
      </c>
      <c r="J37" s="15" t="s">
        <v>41</v>
      </c>
    </row>
    <row r="38" spans="1:11" x14ac:dyDescent="0.3">
      <c r="A38" s="134"/>
      <c r="B38" s="135"/>
      <c r="C38" s="135"/>
      <c r="D38" s="34" t="s">
        <v>29</v>
      </c>
      <c r="E38" s="34" t="s">
        <v>29</v>
      </c>
      <c r="F38" s="34" t="s">
        <v>29</v>
      </c>
      <c r="G38" s="34" t="s">
        <v>29</v>
      </c>
      <c r="H38" s="34" t="s">
        <v>29</v>
      </c>
      <c r="I38" s="34" t="s">
        <v>29</v>
      </c>
      <c r="J38" s="34" t="s">
        <v>29</v>
      </c>
    </row>
    <row r="40" spans="1:11" x14ac:dyDescent="0.3">
      <c r="A40" s="148" t="s">
        <v>43</v>
      </c>
      <c r="B40" s="149"/>
      <c r="C40" s="149"/>
      <c r="D40" s="149"/>
      <c r="E40" s="149"/>
      <c r="F40" s="149"/>
      <c r="G40" s="149"/>
      <c r="H40" s="149"/>
      <c r="I40" s="149"/>
      <c r="J40" s="149"/>
    </row>
    <row r="41" spans="1:11" ht="14.4" x14ac:dyDescent="0.3">
      <c r="A41" s="91"/>
      <c r="B41" s="92"/>
      <c r="C41" s="92"/>
      <c r="D41" s="92"/>
      <c r="E41" s="92"/>
      <c r="F41" s="101">
        <v>2017</v>
      </c>
      <c r="G41" s="101">
        <v>2018</v>
      </c>
      <c r="H41" s="101">
        <v>2019</v>
      </c>
      <c r="I41" s="101">
        <v>2020</v>
      </c>
      <c r="J41" s="101">
        <v>2021</v>
      </c>
      <c r="K41" s="116" t="s">
        <v>157</v>
      </c>
    </row>
    <row r="42" spans="1:11" ht="38.25" customHeight="1" x14ac:dyDescent="0.3">
      <c r="A42" s="136" t="s">
        <v>44</v>
      </c>
      <c r="B42" s="136"/>
      <c r="C42" s="136" t="s">
        <v>53</v>
      </c>
      <c r="D42" s="136"/>
      <c r="E42" s="136"/>
      <c r="F42" s="38" t="s">
        <v>130</v>
      </c>
      <c r="G42" s="38" t="s">
        <v>130</v>
      </c>
      <c r="H42" s="38" t="s">
        <v>130</v>
      </c>
      <c r="I42" s="38" t="s">
        <v>130</v>
      </c>
      <c r="J42" s="38" t="s">
        <v>130</v>
      </c>
    </row>
    <row r="43" spans="1:11" x14ac:dyDescent="0.3">
      <c r="A43" s="137" t="s">
        <v>50</v>
      </c>
      <c r="B43" s="138"/>
      <c r="C43" s="138"/>
      <c r="D43" s="139"/>
      <c r="E43" s="19" t="s">
        <v>45</v>
      </c>
      <c r="F43" s="38" t="s">
        <v>130</v>
      </c>
      <c r="G43" s="38" t="s">
        <v>130</v>
      </c>
      <c r="H43" s="38" t="s">
        <v>130</v>
      </c>
      <c r="I43" s="38" t="s">
        <v>155</v>
      </c>
      <c r="J43" s="38" t="s">
        <v>38</v>
      </c>
    </row>
    <row r="44" spans="1:11" x14ac:dyDescent="0.3">
      <c r="A44" s="140"/>
      <c r="B44" s="141"/>
      <c r="C44" s="141"/>
      <c r="D44" s="142"/>
      <c r="E44" s="19" t="s">
        <v>46</v>
      </c>
      <c r="F44" s="38" t="s">
        <v>130</v>
      </c>
      <c r="G44" s="38" t="s">
        <v>130</v>
      </c>
      <c r="H44" s="38" t="s">
        <v>130</v>
      </c>
      <c r="I44" s="38" t="s">
        <v>130</v>
      </c>
      <c r="J44" s="38" t="s">
        <v>167</v>
      </c>
    </row>
    <row r="45" spans="1:11" x14ac:dyDescent="0.3">
      <c r="A45" s="140"/>
      <c r="B45" s="141"/>
      <c r="C45" s="141"/>
      <c r="D45" s="142"/>
      <c r="E45" s="19" t="s">
        <v>47</v>
      </c>
      <c r="F45" s="38" t="s">
        <v>3</v>
      </c>
      <c r="G45" s="38" t="s">
        <v>130</v>
      </c>
      <c r="H45" s="38" t="s">
        <v>130</v>
      </c>
      <c r="I45" s="38" t="s">
        <v>130</v>
      </c>
      <c r="J45" s="38" t="s">
        <v>38</v>
      </c>
    </row>
    <row r="46" spans="1:11" x14ac:dyDescent="0.3">
      <c r="A46" s="140"/>
      <c r="B46" s="141"/>
      <c r="C46" s="141"/>
      <c r="D46" s="142"/>
      <c r="E46" s="19" t="s">
        <v>48</v>
      </c>
      <c r="F46" s="38" t="s">
        <v>130</v>
      </c>
      <c r="G46" s="38" t="s">
        <v>130</v>
      </c>
      <c r="H46" s="38" t="s">
        <v>130</v>
      </c>
      <c r="I46" s="38" t="s">
        <v>155</v>
      </c>
      <c r="J46" s="38" t="s">
        <v>38</v>
      </c>
    </row>
    <row r="47" spans="1:11" x14ac:dyDescent="0.3">
      <c r="A47" s="140"/>
      <c r="B47" s="141"/>
      <c r="C47" s="141"/>
      <c r="D47" s="142"/>
      <c r="E47" s="19" t="s">
        <v>49</v>
      </c>
      <c r="F47" s="38" t="s">
        <v>130</v>
      </c>
      <c r="G47" s="38" t="s">
        <v>130</v>
      </c>
      <c r="H47" s="38" t="s">
        <v>130</v>
      </c>
      <c r="I47" s="38" t="s">
        <v>3</v>
      </c>
      <c r="J47" s="38" t="s">
        <v>167</v>
      </c>
    </row>
    <row r="48" spans="1:11" x14ac:dyDescent="0.3">
      <c r="A48" s="143"/>
      <c r="B48" s="144"/>
      <c r="C48" s="144"/>
      <c r="D48" s="145"/>
      <c r="E48" s="19" t="s">
        <v>138</v>
      </c>
      <c r="F48" s="38" t="s">
        <v>130</v>
      </c>
      <c r="G48" s="38" t="s">
        <v>130</v>
      </c>
      <c r="H48" s="38" t="s">
        <v>130</v>
      </c>
      <c r="I48" s="38" t="s">
        <v>156</v>
      </c>
      <c r="J48" s="38" t="s">
        <v>38</v>
      </c>
    </row>
    <row r="49" spans="1:17" x14ac:dyDescent="0.3">
      <c r="A49" s="122" t="s">
        <v>51</v>
      </c>
      <c r="B49" s="146"/>
      <c r="C49" s="146"/>
      <c r="D49" s="123"/>
      <c r="E49" s="147" t="s">
        <v>3</v>
      </c>
      <c r="F49" s="147"/>
    </row>
    <row r="50" spans="1:17" ht="26.25" customHeight="1" x14ac:dyDescent="0.3">
      <c r="A50" s="154" t="s">
        <v>52</v>
      </c>
      <c r="B50" s="155"/>
      <c r="C50" s="155"/>
      <c r="D50" s="156"/>
      <c r="E50" s="157" t="s">
        <v>54</v>
      </c>
      <c r="F50" s="158"/>
    </row>
    <row r="51" spans="1:17" ht="15" customHeight="1" x14ac:dyDescent="0.3">
      <c r="A51" s="151" t="s">
        <v>55</v>
      </c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16" t="s">
        <v>157</v>
      </c>
    </row>
    <row r="52" spans="1:17" ht="15" customHeight="1" x14ac:dyDescent="0.3">
      <c r="A52" s="153" t="s">
        <v>64</v>
      </c>
      <c r="B52" s="90" t="s">
        <v>14</v>
      </c>
      <c r="C52" s="150">
        <v>2015</v>
      </c>
      <c r="D52" s="150"/>
      <c r="E52" s="150">
        <v>2016</v>
      </c>
      <c r="F52" s="150"/>
      <c r="G52" s="150">
        <v>2017</v>
      </c>
      <c r="H52" s="150"/>
      <c r="I52" s="150">
        <v>2018</v>
      </c>
      <c r="J52" s="150"/>
      <c r="K52" s="150">
        <v>2019</v>
      </c>
      <c r="L52" s="150"/>
      <c r="M52" s="150">
        <v>2020</v>
      </c>
      <c r="N52" s="150"/>
      <c r="O52" s="150">
        <v>2021</v>
      </c>
      <c r="P52" s="150"/>
    </row>
    <row r="53" spans="1:17" x14ac:dyDescent="0.3">
      <c r="A53" s="131"/>
      <c r="B53" s="90" t="s">
        <v>63</v>
      </c>
      <c r="C53" s="86" t="s">
        <v>61</v>
      </c>
      <c r="D53" s="86" t="s">
        <v>62</v>
      </c>
      <c r="E53" s="86" t="s">
        <v>61</v>
      </c>
      <c r="F53" s="86" t="s">
        <v>62</v>
      </c>
      <c r="G53" s="69" t="s">
        <v>61</v>
      </c>
      <c r="H53" s="69" t="s">
        <v>61</v>
      </c>
      <c r="I53" s="69" t="s">
        <v>61</v>
      </c>
      <c r="J53" s="86" t="s">
        <v>62</v>
      </c>
      <c r="K53" s="69" t="s">
        <v>61</v>
      </c>
      <c r="L53" s="86" t="s">
        <v>62</v>
      </c>
      <c r="M53" s="69" t="s">
        <v>61</v>
      </c>
      <c r="N53" s="86" t="s">
        <v>62</v>
      </c>
      <c r="O53" s="69" t="s">
        <v>61</v>
      </c>
      <c r="P53" s="109" t="s">
        <v>62</v>
      </c>
    </row>
    <row r="54" spans="1:17" x14ac:dyDescent="0.3">
      <c r="A54" s="188" t="s">
        <v>56</v>
      </c>
      <c r="B54" s="188"/>
      <c r="C54" s="16">
        <v>5</v>
      </c>
      <c r="D54" s="16">
        <v>6</v>
      </c>
      <c r="E54" s="16">
        <v>12</v>
      </c>
      <c r="F54" s="16">
        <v>6</v>
      </c>
      <c r="G54" s="16">
        <v>12</v>
      </c>
      <c r="H54" s="16">
        <v>6</v>
      </c>
      <c r="I54" s="16">
        <v>12</v>
      </c>
      <c r="J54" s="16">
        <v>6</v>
      </c>
      <c r="K54" s="16">
        <v>13</v>
      </c>
      <c r="L54" s="67">
        <v>5</v>
      </c>
      <c r="M54" s="67">
        <v>12</v>
      </c>
      <c r="N54" s="67">
        <v>5</v>
      </c>
      <c r="O54" s="67">
        <v>12</v>
      </c>
      <c r="P54" s="67">
        <v>5</v>
      </c>
    </row>
    <row r="55" spans="1:17" x14ac:dyDescent="0.3">
      <c r="A55" s="188" t="s">
        <v>57</v>
      </c>
      <c r="B55" s="188"/>
      <c r="C55" s="16">
        <v>5</v>
      </c>
      <c r="D55" s="16">
        <v>6</v>
      </c>
      <c r="E55" s="16">
        <v>13</v>
      </c>
      <c r="F55" s="16">
        <v>6</v>
      </c>
      <c r="G55" s="16">
        <v>12</v>
      </c>
      <c r="H55" s="16">
        <v>6</v>
      </c>
      <c r="I55" s="16">
        <v>12</v>
      </c>
      <c r="J55" s="16">
        <v>6</v>
      </c>
      <c r="K55" s="16">
        <v>12</v>
      </c>
      <c r="L55" s="67">
        <v>6</v>
      </c>
      <c r="M55" s="67">
        <v>12</v>
      </c>
      <c r="N55" s="67">
        <v>7</v>
      </c>
      <c r="O55" s="67">
        <v>12</v>
      </c>
      <c r="P55" s="67">
        <v>7</v>
      </c>
    </row>
    <row r="56" spans="1:17" x14ac:dyDescent="0.3">
      <c r="A56" s="188" t="s">
        <v>58</v>
      </c>
      <c r="B56" s="188"/>
      <c r="C56" s="16">
        <v>4</v>
      </c>
      <c r="D56" s="16">
        <v>5</v>
      </c>
      <c r="E56" s="16">
        <v>12</v>
      </c>
      <c r="F56" s="16">
        <v>5</v>
      </c>
      <c r="G56" s="16">
        <v>12</v>
      </c>
      <c r="H56" s="16">
        <v>5</v>
      </c>
      <c r="I56" s="16">
        <v>12</v>
      </c>
      <c r="J56" s="16">
        <v>5</v>
      </c>
      <c r="K56" s="16">
        <v>12</v>
      </c>
      <c r="L56" s="67">
        <v>3</v>
      </c>
      <c r="M56" s="67">
        <v>12</v>
      </c>
      <c r="N56" s="67">
        <v>3</v>
      </c>
      <c r="O56" s="67">
        <v>12</v>
      </c>
      <c r="P56" s="67">
        <v>3</v>
      </c>
    </row>
    <row r="57" spans="1:17" x14ac:dyDescent="0.3">
      <c r="A57" s="188" t="s">
        <v>59</v>
      </c>
      <c r="B57" s="188"/>
      <c r="C57" s="16" t="s">
        <v>29</v>
      </c>
      <c r="D57" s="16" t="s">
        <v>29</v>
      </c>
      <c r="E57" s="16">
        <v>1</v>
      </c>
      <c r="F57" s="16">
        <v>5</v>
      </c>
      <c r="G57" s="16">
        <v>2</v>
      </c>
      <c r="H57" s="16">
        <v>5</v>
      </c>
      <c r="I57" s="16">
        <v>2</v>
      </c>
      <c r="J57" s="16">
        <v>5</v>
      </c>
      <c r="K57" s="16">
        <v>2</v>
      </c>
      <c r="L57" s="67">
        <v>4</v>
      </c>
      <c r="M57" s="67">
        <v>2</v>
      </c>
      <c r="N57" s="67">
        <v>5</v>
      </c>
      <c r="O57" s="67">
        <v>2</v>
      </c>
      <c r="P57" s="67">
        <v>5</v>
      </c>
    </row>
    <row r="58" spans="1:17" x14ac:dyDescent="0.3">
      <c r="A58" s="188" t="s">
        <v>60</v>
      </c>
      <c r="B58" s="188"/>
      <c r="C58" s="16" t="s">
        <v>29</v>
      </c>
      <c r="D58" s="16" t="s">
        <v>29</v>
      </c>
      <c r="E58" s="16">
        <v>1</v>
      </c>
      <c r="F58" s="16">
        <v>5</v>
      </c>
      <c r="G58" s="16">
        <v>12</v>
      </c>
      <c r="H58" s="16">
        <v>5</v>
      </c>
      <c r="I58" s="16">
        <v>12</v>
      </c>
      <c r="J58" s="16">
        <v>5</v>
      </c>
      <c r="K58" s="16">
        <v>2</v>
      </c>
      <c r="L58" s="16">
        <v>5</v>
      </c>
      <c r="M58" s="67">
        <v>2</v>
      </c>
      <c r="N58" s="67">
        <v>5</v>
      </c>
      <c r="O58" s="67">
        <v>2</v>
      </c>
      <c r="P58" s="67">
        <v>5</v>
      </c>
    </row>
    <row r="59" spans="1:17" ht="15" customHeight="1" x14ac:dyDescent="0.3">
      <c r="A59" s="189" t="s">
        <v>65</v>
      </c>
      <c r="B59" s="189"/>
      <c r="C59" s="189"/>
      <c r="D59" s="189"/>
      <c r="E59" s="189"/>
      <c r="F59" s="189"/>
    </row>
    <row r="60" spans="1:17" ht="37.5" customHeight="1" x14ac:dyDescent="0.3">
      <c r="A60" s="130" t="s">
        <v>125</v>
      </c>
      <c r="B60" s="130"/>
      <c r="C60" s="130" t="s">
        <v>67</v>
      </c>
      <c r="D60" s="130"/>
      <c r="E60" s="130"/>
      <c r="F60" s="130"/>
    </row>
    <row r="61" spans="1:17" ht="39.75" customHeight="1" x14ac:dyDescent="0.3">
      <c r="A61" s="130" t="s">
        <v>66</v>
      </c>
      <c r="B61" s="130"/>
      <c r="C61" s="130" t="s">
        <v>126</v>
      </c>
      <c r="D61" s="130"/>
      <c r="E61" s="130"/>
      <c r="F61" s="130"/>
    </row>
    <row r="63" spans="1:17" ht="15" customHeight="1" x14ac:dyDescent="0.3">
      <c r="A63" s="151" t="s">
        <v>68</v>
      </c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16" t="s">
        <v>157</v>
      </c>
    </row>
    <row r="64" spans="1:17" x14ac:dyDescent="0.3">
      <c r="A64" s="178" t="s">
        <v>69</v>
      </c>
      <c r="B64" s="179"/>
      <c r="C64" s="3" t="s">
        <v>14</v>
      </c>
      <c r="D64" s="1">
        <v>2015</v>
      </c>
      <c r="E64" s="1">
        <v>2016</v>
      </c>
      <c r="F64" s="1">
        <v>2017</v>
      </c>
      <c r="G64" s="1">
        <v>2018</v>
      </c>
      <c r="H64" s="1">
        <v>2018</v>
      </c>
      <c r="I64" s="1">
        <v>2019</v>
      </c>
      <c r="J64" s="1">
        <v>2020</v>
      </c>
      <c r="K64" s="1">
        <v>2021</v>
      </c>
    </row>
    <row r="65" spans="1:17" x14ac:dyDescent="0.3">
      <c r="A65" s="176"/>
      <c r="B65" s="177"/>
      <c r="C65" s="28" t="s">
        <v>13</v>
      </c>
      <c r="D65" s="28">
        <v>8</v>
      </c>
      <c r="E65" s="28">
        <v>12</v>
      </c>
      <c r="F65" s="28">
        <v>12</v>
      </c>
      <c r="G65" s="28">
        <v>15</v>
      </c>
      <c r="H65" s="28">
        <v>15</v>
      </c>
      <c r="I65" s="28">
        <v>17</v>
      </c>
      <c r="J65" s="16">
        <v>12</v>
      </c>
      <c r="K65" s="16">
        <v>13</v>
      </c>
    </row>
    <row r="66" spans="1:17" x14ac:dyDescent="0.3">
      <c r="A66" s="160" t="s">
        <v>70</v>
      </c>
      <c r="B66" s="160"/>
      <c r="C66" s="3" t="s">
        <v>14</v>
      </c>
      <c r="D66" s="1">
        <v>2015</v>
      </c>
      <c r="E66" s="1">
        <v>2016</v>
      </c>
      <c r="F66" s="1">
        <v>2017</v>
      </c>
      <c r="G66" s="1">
        <v>2018</v>
      </c>
      <c r="H66" s="1">
        <v>2018</v>
      </c>
      <c r="I66" s="1">
        <v>2019</v>
      </c>
      <c r="J66" s="1">
        <v>2019</v>
      </c>
      <c r="K66" s="1">
        <f>+K64</f>
        <v>2021</v>
      </c>
    </row>
    <row r="67" spans="1:17" x14ac:dyDescent="0.3">
      <c r="A67" s="160"/>
      <c r="B67" s="160"/>
      <c r="C67" s="28" t="s">
        <v>13</v>
      </c>
      <c r="D67" s="28">
        <v>5</v>
      </c>
      <c r="E67" s="28">
        <v>5</v>
      </c>
      <c r="F67" s="28">
        <v>5</v>
      </c>
      <c r="G67" s="28">
        <v>5</v>
      </c>
      <c r="H67" s="28">
        <v>5</v>
      </c>
      <c r="I67" s="28">
        <v>5</v>
      </c>
      <c r="J67" s="16">
        <v>5</v>
      </c>
      <c r="K67" s="16">
        <v>5</v>
      </c>
    </row>
    <row r="68" spans="1:17" ht="15" customHeight="1" x14ac:dyDescent="0.3">
      <c r="A68" s="160" t="s">
        <v>71</v>
      </c>
      <c r="B68" s="160"/>
      <c r="C68" s="3" t="s">
        <v>14</v>
      </c>
      <c r="D68" s="1">
        <v>2015</v>
      </c>
      <c r="E68" s="1">
        <v>2016</v>
      </c>
      <c r="F68" s="1">
        <v>2017</v>
      </c>
      <c r="G68" s="1">
        <v>2018</v>
      </c>
      <c r="H68" s="1">
        <v>2018</v>
      </c>
      <c r="I68" s="1">
        <v>2019</v>
      </c>
      <c r="J68" s="1">
        <v>2019</v>
      </c>
      <c r="K68" s="1">
        <f>+K66</f>
        <v>2021</v>
      </c>
    </row>
    <row r="69" spans="1:17" x14ac:dyDescent="0.3">
      <c r="A69" s="160"/>
      <c r="B69" s="160"/>
      <c r="C69" s="27" t="s">
        <v>73</v>
      </c>
      <c r="D69" s="28" t="s">
        <v>29</v>
      </c>
      <c r="E69" s="28" t="s">
        <v>29</v>
      </c>
      <c r="F69" s="28" t="s">
        <v>29</v>
      </c>
      <c r="G69" s="28" t="s">
        <v>29</v>
      </c>
      <c r="H69" s="28" t="s">
        <v>29</v>
      </c>
      <c r="I69" s="28" t="s">
        <v>29</v>
      </c>
      <c r="J69" s="28" t="s">
        <v>29</v>
      </c>
      <c r="K69" s="28" t="s">
        <v>29</v>
      </c>
    </row>
    <row r="70" spans="1:17" x14ac:dyDescent="0.3">
      <c r="A70" s="160"/>
      <c r="B70" s="160"/>
      <c r="C70" s="27" t="s">
        <v>74</v>
      </c>
      <c r="D70" s="28" t="s">
        <v>29</v>
      </c>
      <c r="E70" s="28" t="s">
        <v>29</v>
      </c>
      <c r="F70" s="28" t="s">
        <v>29</v>
      </c>
      <c r="G70" s="28" t="s">
        <v>29</v>
      </c>
      <c r="H70" s="28" t="s">
        <v>29</v>
      </c>
      <c r="I70" s="28" t="s">
        <v>29</v>
      </c>
      <c r="J70" s="28" t="s">
        <v>29</v>
      </c>
      <c r="K70" s="28" t="s">
        <v>29</v>
      </c>
    </row>
    <row r="71" spans="1:17" ht="15" customHeight="1" x14ac:dyDescent="0.3">
      <c r="A71" s="160" t="s">
        <v>72</v>
      </c>
      <c r="B71" s="160"/>
      <c r="C71" s="3" t="s">
        <v>14</v>
      </c>
      <c r="D71" s="1">
        <v>2015</v>
      </c>
      <c r="E71" s="1">
        <v>2016</v>
      </c>
      <c r="F71" s="1">
        <v>2017</v>
      </c>
      <c r="G71" s="1">
        <v>2018</v>
      </c>
      <c r="H71" s="1">
        <v>2018</v>
      </c>
      <c r="I71" s="1">
        <v>2019</v>
      </c>
      <c r="J71" s="1">
        <v>2019</v>
      </c>
      <c r="K71" s="1">
        <f>+K68</f>
        <v>2021</v>
      </c>
    </row>
    <row r="72" spans="1:17" ht="12.75" customHeight="1" x14ac:dyDescent="0.3">
      <c r="A72" s="160"/>
      <c r="B72" s="160"/>
      <c r="C72" s="28" t="s">
        <v>13</v>
      </c>
      <c r="D72" s="67" t="s">
        <v>29</v>
      </c>
      <c r="E72" s="67" t="s">
        <v>29</v>
      </c>
      <c r="F72" s="67" t="s">
        <v>29</v>
      </c>
      <c r="G72" s="67" t="s">
        <v>29</v>
      </c>
      <c r="H72" s="67" t="s">
        <v>29</v>
      </c>
      <c r="I72" s="67" t="s">
        <v>29</v>
      </c>
      <c r="J72" s="67" t="s">
        <v>29</v>
      </c>
      <c r="K72" s="67" t="s">
        <v>29</v>
      </c>
    </row>
    <row r="73" spans="1:17" x14ac:dyDescent="0.3">
      <c r="A73" s="165" t="s">
        <v>75</v>
      </c>
      <c r="B73" s="166"/>
      <c r="C73" s="166"/>
      <c r="D73" s="166"/>
      <c r="E73" s="166"/>
      <c r="F73" s="166"/>
      <c r="G73" s="166"/>
      <c r="H73" s="166"/>
      <c r="I73" s="166"/>
      <c r="J73" s="166"/>
    </row>
    <row r="74" spans="1:17" ht="15" customHeight="1" x14ac:dyDescent="0.3">
      <c r="A74" s="129" t="s">
        <v>76</v>
      </c>
      <c r="B74" s="163" t="s">
        <v>14</v>
      </c>
      <c r="C74" s="164"/>
      <c r="D74" s="1">
        <v>2015</v>
      </c>
      <c r="E74" s="1">
        <v>2016</v>
      </c>
      <c r="F74" s="1">
        <v>2017</v>
      </c>
      <c r="G74" s="1">
        <v>2018</v>
      </c>
      <c r="H74" s="1">
        <v>2019</v>
      </c>
      <c r="I74" s="1">
        <v>2020</v>
      </c>
      <c r="J74" s="1">
        <v>2021</v>
      </c>
      <c r="K74" s="113" t="s">
        <v>158</v>
      </c>
    </row>
    <row r="75" spans="1:17" ht="26.25" customHeight="1" x14ac:dyDescent="0.3">
      <c r="A75" s="161"/>
      <c r="B75" s="130" t="s">
        <v>77</v>
      </c>
      <c r="C75" s="130"/>
      <c r="D75" s="28" t="s">
        <v>29</v>
      </c>
      <c r="E75" s="28" t="s">
        <v>29</v>
      </c>
      <c r="F75" s="28" t="s">
        <v>29</v>
      </c>
      <c r="G75" s="28" t="s">
        <v>29</v>
      </c>
      <c r="H75" s="28" t="s">
        <v>29</v>
      </c>
      <c r="I75" s="28" t="s">
        <v>29</v>
      </c>
      <c r="J75" s="28" t="s">
        <v>29</v>
      </c>
    </row>
    <row r="76" spans="1:17" ht="33" customHeight="1" x14ac:dyDescent="0.3">
      <c r="A76" s="161"/>
      <c r="B76" s="130" t="s">
        <v>78</v>
      </c>
      <c r="C76" s="130"/>
      <c r="D76" s="28" t="s">
        <v>29</v>
      </c>
      <c r="E76" s="28" t="s">
        <v>29</v>
      </c>
      <c r="F76" s="28" t="s">
        <v>29</v>
      </c>
      <c r="G76" s="28" t="s">
        <v>29</v>
      </c>
      <c r="H76" s="28" t="s">
        <v>29</v>
      </c>
      <c r="I76" s="28" t="s">
        <v>29</v>
      </c>
      <c r="J76" s="28" t="s">
        <v>29</v>
      </c>
    </row>
    <row r="77" spans="1:17" ht="39.75" customHeight="1" x14ac:dyDescent="0.3">
      <c r="A77" s="162"/>
      <c r="B77" s="130" t="s">
        <v>79</v>
      </c>
      <c r="C77" s="130"/>
      <c r="D77" s="28" t="s">
        <v>29</v>
      </c>
      <c r="E77" s="28" t="s">
        <v>29</v>
      </c>
      <c r="F77" s="28" t="s">
        <v>29</v>
      </c>
      <c r="G77" s="28" t="s">
        <v>29</v>
      </c>
      <c r="H77" s="28" t="s">
        <v>29</v>
      </c>
      <c r="I77" s="28" t="s">
        <v>29</v>
      </c>
      <c r="J77" s="28" t="s">
        <v>29</v>
      </c>
    </row>
    <row r="78" spans="1:17" ht="15" customHeight="1" x14ac:dyDescent="0.3">
      <c r="A78" s="167" t="s">
        <v>80</v>
      </c>
      <c r="B78" s="166"/>
      <c r="C78" s="166"/>
      <c r="D78" s="166"/>
      <c r="E78" s="166"/>
      <c r="F78" s="166"/>
      <c r="G78" s="166"/>
      <c r="H78" s="166"/>
      <c r="I78" s="166"/>
      <c r="J78" s="166"/>
    </row>
    <row r="79" spans="1:17" ht="15" customHeight="1" x14ac:dyDescent="0.3">
      <c r="A79" s="159" t="s">
        <v>14</v>
      </c>
      <c r="B79" s="159"/>
      <c r="C79" s="159"/>
      <c r="D79" s="100">
        <v>2015</v>
      </c>
      <c r="E79" s="100">
        <v>2016</v>
      </c>
      <c r="F79" s="100">
        <v>2017</v>
      </c>
      <c r="G79" s="100">
        <v>2018</v>
      </c>
      <c r="H79" s="100">
        <v>2019</v>
      </c>
      <c r="I79" s="100">
        <v>2020</v>
      </c>
      <c r="J79" s="100">
        <v>2021</v>
      </c>
    </row>
    <row r="80" spans="1:17" ht="32.25" customHeight="1" x14ac:dyDescent="0.3">
      <c r="A80" s="130" t="s">
        <v>127</v>
      </c>
      <c r="B80" s="130" t="s">
        <v>81</v>
      </c>
      <c r="C80" s="130"/>
      <c r="D80" s="28" t="s">
        <v>29</v>
      </c>
      <c r="E80" s="28" t="s">
        <v>29</v>
      </c>
      <c r="F80" s="28" t="s">
        <v>29</v>
      </c>
      <c r="G80" s="28" t="s">
        <v>29</v>
      </c>
      <c r="H80" s="78">
        <v>1</v>
      </c>
      <c r="I80" s="78">
        <v>1</v>
      </c>
      <c r="J80" s="78">
        <v>1</v>
      </c>
      <c r="K80" s="116" t="s">
        <v>160</v>
      </c>
      <c r="O80" s="39"/>
      <c r="P80" s="39"/>
      <c r="Q80" s="39"/>
    </row>
    <row r="81" spans="1:19" ht="32.25" customHeight="1" x14ac:dyDescent="0.3">
      <c r="A81" s="130"/>
      <c r="B81" s="130" t="s">
        <v>82</v>
      </c>
      <c r="C81" s="130"/>
      <c r="D81" s="28" t="s">
        <v>29</v>
      </c>
      <c r="E81" s="28" t="s">
        <v>29</v>
      </c>
      <c r="F81" s="17">
        <v>0</v>
      </c>
      <c r="G81" s="17">
        <v>0</v>
      </c>
      <c r="H81" s="17">
        <v>0</v>
      </c>
      <c r="I81" s="17">
        <v>0</v>
      </c>
      <c r="J81" s="119">
        <v>5.2349999999999999E-5</v>
      </c>
      <c r="K81" s="116" t="s">
        <v>160</v>
      </c>
      <c r="O81" s="39"/>
      <c r="S81" s="39"/>
    </row>
    <row r="82" spans="1:19" ht="27.6" x14ac:dyDescent="0.3">
      <c r="A82" s="89" t="s">
        <v>83</v>
      </c>
      <c r="B82" s="122" t="s">
        <v>84</v>
      </c>
      <c r="C82" s="123"/>
      <c r="D82" s="106">
        <v>20</v>
      </c>
      <c r="E82" s="106">
        <v>594</v>
      </c>
      <c r="F82" s="106">
        <v>803</v>
      </c>
      <c r="G82" s="106">
        <v>1044</v>
      </c>
      <c r="H82" s="107">
        <v>3323</v>
      </c>
      <c r="I82" s="107">
        <f>436+901</f>
        <v>1337</v>
      </c>
      <c r="J82" s="107">
        <v>1928</v>
      </c>
      <c r="K82" s="116" t="s">
        <v>159</v>
      </c>
      <c r="O82" s="39"/>
    </row>
    <row r="83" spans="1:19" x14ac:dyDescent="0.3">
      <c r="A83" s="89" t="s">
        <v>85</v>
      </c>
      <c r="B83" s="130" t="s">
        <v>86</v>
      </c>
      <c r="C83" s="130"/>
      <c r="D83" s="16">
        <v>0</v>
      </c>
      <c r="E83" s="16">
        <v>5</v>
      </c>
      <c r="F83" s="16">
        <v>44</v>
      </c>
      <c r="G83" s="16">
        <v>56</v>
      </c>
      <c r="H83" s="67">
        <v>133</v>
      </c>
      <c r="I83" s="108">
        <f>3353+564</f>
        <v>3917</v>
      </c>
      <c r="J83" s="108">
        <v>76</v>
      </c>
      <c r="K83" s="116" t="s">
        <v>159</v>
      </c>
      <c r="O83" s="39"/>
    </row>
    <row r="84" spans="1:19" s="43" customFormat="1" ht="14.4" thickBot="1" x14ac:dyDescent="0.35">
      <c r="A84" s="96"/>
      <c r="B84" s="96"/>
      <c r="C84" s="96"/>
      <c r="D84" s="72"/>
      <c r="E84" s="72"/>
      <c r="F84" s="72"/>
      <c r="G84" s="72"/>
      <c r="H84" s="39"/>
      <c r="I84" s="39"/>
      <c r="K84" s="117"/>
    </row>
    <row r="85" spans="1:19" ht="15" customHeight="1" thickBot="1" x14ac:dyDescent="0.35">
      <c r="A85" s="124" t="s">
        <v>161</v>
      </c>
      <c r="B85" s="125"/>
      <c r="C85" s="125"/>
      <c r="D85" s="125"/>
      <c r="E85" s="126"/>
      <c r="F85" s="116" t="s">
        <v>162</v>
      </c>
      <c r="G85" s="73"/>
    </row>
    <row r="86" spans="1:19" x14ac:dyDescent="0.3">
      <c r="A86" s="131" t="s">
        <v>63</v>
      </c>
      <c r="B86" s="131"/>
      <c r="C86" s="131"/>
      <c r="D86" s="102" t="s">
        <v>91</v>
      </c>
      <c r="E86" s="102" t="s">
        <v>153</v>
      </c>
      <c r="I86" s="114"/>
      <c r="K86" s="29"/>
    </row>
    <row r="87" spans="1:19" x14ac:dyDescent="0.3">
      <c r="A87" s="130" t="s">
        <v>87</v>
      </c>
      <c r="B87" s="130"/>
      <c r="C87" s="130"/>
      <c r="D87" s="67" t="s">
        <v>152</v>
      </c>
      <c r="E87" s="67" t="s">
        <v>163</v>
      </c>
      <c r="F87" s="73"/>
      <c r="J87" s="114"/>
      <c r="K87" s="29"/>
    </row>
    <row r="88" spans="1:19" x14ac:dyDescent="0.3">
      <c r="A88" s="130" t="s">
        <v>88</v>
      </c>
      <c r="B88" s="130"/>
      <c r="C88" s="130"/>
      <c r="D88" s="67" t="s">
        <v>152</v>
      </c>
      <c r="E88" s="67" t="s">
        <v>163</v>
      </c>
      <c r="F88" s="73"/>
      <c r="J88" s="114"/>
      <c r="K88" s="29"/>
    </row>
    <row r="89" spans="1:19" ht="30.75" customHeight="1" x14ac:dyDescent="0.3">
      <c r="A89" s="130" t="s">
        <v>89</v>
      </c>
      <c r="B89" s="130"/>
      <c r="C89" s="130"/>
      <c r="D89" s="127" t="s">
        <v>149</v>
      </c>
      <c r="E89" s="127"/>
      <c r="F89" s="73"/>
      <c r="G89" s="73"/>
    </row>
    <row r="90" spans="1:19" ht="39.75" customHeight="1" thickBot="1" x14ac:dyDescent="0.35">
      <c r="A90" s="129" t="s">
        <v>90</v>
      </c>
      <c r="B90" s="129"/>
      <c r="C90" s="129"/>
      <c r="D90" s="128" t="s">
        <v>164</v>
      </c>
      <c r="E90" s="128"/>
      <c r="F90" s="73"/>
      <c r="G90" s="73"/>
    </row>
    <row r="91" spans="1:19" ht="12.75" customHeight="1" thickBot="1" x14ac:dyDescent="0.35">
      <c r="A91" s="168" t="s">
        <v>95</v>
      </c>
      <c r="B91" s="169"/>
      <c r="C91" s="169"/>
      <c r="D91" s="169"/>
      <c r="E91" s="169"/>
      <c r="F91" s="169"/>
      <c r="G91" s="169"/>
      <c r="H91" s="169"/>
      <c r="I91" s="169"/>
      <c r="J91" s="170"/>
    </row>
    <row r="92" spans="1:19" ht="25.5" customHeight="1" x14ac:dyDescent="0.3">
      <c r="A92" s="159" t="s">
        <v>14</v>
      </c>
      <c r="B92" s="159"/>
      <c r="C92" s="159"/>
      <c r="D92" s="100">
        <v>2015</v>
      </c>
      <c r="E92" s="100">
        <v>2016</v>
      </c>
      <c r="F92" s="100">
        <v>2017</v>
      </c>
      <c r="G92" s="100">
        <v>2018</v>
      </c>
      <c r="H92" s="100">
        <v>2019</v>
      </c>
      <c r="I92" s="100">
        <v>2020</v>
      </c>
      <c r="J92" s="100">
        <v>2021</v>
      </c>
      <c r="K92" s="116" t="s">
        <v>162</v>
      </c>
    </row>
    <row r="93" spans="1:19" ht="39.75" customHeight="1" x14ac:dyDescent="0.3">
      <c r="A93" s="160" t="s">
        <v>96</v>
      </c>
      <c r="B93" s="160"/>
      <c r="C93" s="160"/>
      <c r="D93" s="17">
        <f>+((3000*7.5)+(2350*5)+1608.33+783.33+72.74)/83900</f>
        <v>0.43759713945172829</v>
      </c>
      <c r="E93" s="35">
        <f>+((2350*12)+(3000*12)+3000+2350+366+366)/160459</f>
        <v>0.43800597037249389</v>
      </c>
      <c r="F93" s="41">
        <v>0.5</v>
      </c>
      <c r="G93" s="74">
        <v>0.27</v>
      </c>
      <c r="H93" s="75">
        <v>0.22963067438407092</v>
      </c>
      <c r="I93" s="75">
        <v>0.16169850616323603</v>
      </c>
      <c r="J93" s="75">
        <v>0.11</v>
      </c>
    </row>
    <row r="94" spans="1:19" ht="41.25" customHeight="1" x14ac:dyDescent="0.3">
      <c r="A94" s="160" t="s">
        <v>97</v>
      </c>
      <c r="B94" s="160"/>
      <c r="C94" s="160"/>
      <c r="D94" s="17">
        <f>+((3000*7.5)+(2350*5)+1608.33+783.33+72.74)/-302727</f>
        <v>-0.12127890805907633</v>
      </c>
      <c r="E94" s="35">
        <f>+((2350*12)+(3000*12)+3000+2350+366+366)/179949</f>
        <v>0.39056621598341751</v>
      </c>
      <c r="F94" s="35">
        <v>-0.04</v>
      </c>
      <c r="G94" s="35">
        <v>-0.24</v>
      </c>
      <c r="H94" s="35">
        <v>8.3977783620716853</v>
      </c>
      <c r="I94" s="35">
        <v>0.48020622536413904</v>
      </c>
      <c r="J94" s="121">
        <v>1.58</v>
      </c>
    </row>
    <row r="95" spans="1:19" ht="12.75" customHeight="1" x14ac:dyDescent="0.3">
      <c r="A95" s="187" t="s">
        <v>98</v>
      </c>
      <c r="B95" s="149"/>
      <c r="C95" s="149"/>
      <c r="D95" s="149"/>
      <c r="E95" s="149"/>
      <c r="F95" s="149"/>
      <c r="G95" s="149"/>
      <c r="H95" s="149"/>
      <c r="I95" s="149"/>
      <c r="J95" s="149"/>
    </row>
    <row r="96" spans="1:19" x14ac:dyDescent="0.3">
      <c r="A96" s="174" t="s">
        <v>99</v>
      </c>
      <c r="B96" s="175"/>
      <c r="C96" s="103" t="s">
        <v>14</v>
      </c>
      <c r="D96" s="100">
        <v>2015</v>
      </c>
      <c r="E96" s="100">
        <v>2016</v>
      </c>
      <c r="F96" s="100">
        <v>2017</v>
      </c>
      <c r="G96" s="100">
        <v>2018</v>
      </c>
      <c r="H96" s="100">
        <v>2019</v>
      </c>
      <c r="I96" s="100">
        <v>2020</v>
      </c>
      <c r="J96" s="100">
        <v>2021</v>
      </c>
      <c r="K96" s="116" t="s">
        <v>162</v>
      </c>
    </row>
    <row r="97" spans="1:10" x14ac:dyDescent="0.3">
      <c r="A97" s="174"/>
      <c r="B97" s="175"/>
      <c r="C97" s="30" t="s">
        <v>100</v>
      </c>
      <c r="D97" s="28">
        <v>2</v>
      </c>
      <c r="E97" s="28">
        <v>3</v>
      </c>
      <c r="F97" s="28">
        <v>3</v>
      </c>
      <c r="G97" s="28">
        <v>4</v>
      </c>
      <c r="H97" s="28">
        <v>5</v>
      </c>
      <c r="I97" s="28">
        <v>7</v>
      </c>
      <c r="J97" s="28">
        <v>9</v>
      </c>
    </row>
    <row r="98" spans="1:10" x14ac:dyDescent="0.3">
      <c r="A98" s="176"/>
      <c r="B98" s="177"/>
      <c r="C98" s="31" t="s">
        <v>101</v>
      </c>
      <c r="D98" s="28">
        <v>4</v>
      </c>
      <c r="E98" s="28">
        <v>4</v>
      </c>
      <c r="F98" s="28">
        <v>4</v>
      </c>
      <c r="G98" s="28">
        <v>9</v>
      </c>
      <c r="H98" s="28">
        <v>13</v>
      </c>
      <c r="I98" s="28">
        <v>13</v>
      </c>
      <c r="J98" s="28">
        <v>14</v>
      </c>
    </row>
    <row r="99" spans="1:10" x14ac:dyDescent="0.3">
      <c r="A99" s="178" t="s">
        <v>102</v>
      </c>
      <c r="B99" s="179"/>
      <c r="C99" s="3" t="s">
        <v>14</v>
      </c>
      <c r="D99" s="1">
        <v>2015</v>
      </c>
      <c r="E99" s="1">
        <v>2016</v>
      </c>
      <c r="F99" s="1">
        <v>2017</v>
      </c>
      <c r="G99" s="1">
        <v>2018</v>
      </c>
      <c r="H99" s="1">
        <v>2019</v>
      </c>
      <c r="I99" s="1">
        <f>+I96</f>
        <v>2020</v>
      </c>
      <c r="J99" s="1">
        <f>+J96</f>
        <v>2021</v>
      </c>
    </row>
    <row r="100" spans="1:10" x14ac:dyDescent="0.3">
      <c r="A100" s="174"/>
      <c r="B100" s="175"/>
      <c r="C100" s="31" t="s">
        <v>103</v>
      </c>
      <c r="D100" s="28">
        <v>1</v>
      </c>
      <c r="E100" s="16">
        <v>1</v>
      </c>
      <c r="F100" s="16">
        <v>1</v>
      </c>
      <c r="G100" s="16">
        <v>2</v>
      </c>
      <c r="H100" s="16">
        <v>3</v>
      </c>
      <c r="I100" s="16">
        <v>5</v>
      </c>
      <c r="J100" s="16">
        <v>5</v>
      </c>
    </row>
    <row r="101" spans="1:10" x14ac:dyDescent="0.3">
      <c r="A101" s="174"/>
      <c r="B101" s="175"/>
      <c r="C101" s="31" t="s">
        <v>104</v>
      </c>
      <c r="D101" s="28">
        <v>1</v>
      </c>
      <c r="E101" s="16">
        <v>1</v>
      </c>
      <c r="F101" s="16">
        <v>1</v>
      </c>
      <c r="G101" s="16">
        <v>1</v>
      </c>
      <c r="H101" s="16">
        <v>0</v>
      </c>
      <c r="I101" s="16">
        <v>0</v>
      </c>
      <c r="J101" s="16">
        <v>0</v>
      </c>
    </row>
    <row r="102" spans="1:10" x14ac:dyDescent="0.3">
      <c r="A102" s="174"/>
      <c r="B102" s="175"/>
      <c r="C102" s="31" t="s">
        <v>105</v>
      </c>
      <c r="D102" s="28">
        <v>2</v>
      </c>
      <c r="E102" s="16">
        <v>2</v>
      </c>
      <c r="F102" s="16">
        <v>2</v>
      </c>
      <c r="G102" s="16">
        <v>8</v>
      </c>
      <c r="H102" s="16">
        <v>13</v>
      </c>
      <c r="I102" s="16">
        <v>13</v>
      </c>
      <c r="J102" s="16">
        <v>15</v>
      </c>
    </row>
    <row r="103" spans="1:10" x14ac:dyDescent="0.3">
      <c r="A103" s="176"/>
      <c r="B103" s="177"/>
      <c r="C103" s="31" t="s">
        <v>106</v>
      </c>
      <c r="D103" s="28">
        <v>2</v>
      </c>
      <c r="E103" s="16">
        <v>3</v>
      </c>
      <c r="F103" s="16">
        <v>3</v>
      </c>
      <c r="G103" s="16">
        <v>2</v>
      </c>
      <c r="H103" s="16">
        <v>2</v>
      </c>
      <c r="I103" s="16">
        <v>2</v>
      </c>
      <c r="J103" s="16">
        <v>3</v>
      </c>
    </row>
    <row r="104" spans="1:10" ht="15" customHeight="1" x14ac:dyDescent="0.3">
      <c r="A104" s="178" t="s">
        <v>107</v>
      </c>
      <c r="B104" s="179"/>
      <c r="C104" s="3" t="s">
        <v>14</v>
      </c>
      <c r="D104" s="1">
        <v>2015</v>
      </c>
      <c r="E104" s="1">
        <v>2016</v>
      </c>
      <c r="F104" s="1">
        <v>2017</v>
      </c>
      <c r="G104" s="1">
        <v>2018</v>
      </c>
      <c r="H104" s="1">
        <v>2019</v>
      </c>
      <c r="I104" s="1">
        <f>+I99</f>
        <v>2020</v>
      </c>
      <c r="J104" s="1">
        <f>+J99</f>
        <v>2021</v>
      </c>
    </row>
    <row r="105" spans="1:10" x14ac:dyDescent="0.3">
      <c r="A105" s="176"/>
      <c r="B105" s="177"/>
      <c r="C105" s="20" t="s">
        <v>13</v>
      </c>
      <c r="D105" s="28">
        <v>1</v>
      </c>
      <c r="E105" s="28">
        <v>1</v>
      </c>
      <c r="F105" s="28">
        <v>2</v>
      </c>
      <c r="G105" s="28">
        <v>2</v>
      </c>
      <c r="H105" s="28">
        <v>3</v>
      </c>
      <c r="I105" s="28">
        <v>3</v>
      </c>
      <c r="J105" s="28">
        <v>4</v>
      </c>
    </row>
    <row r="106" spans="1:10" ht="15" customHeight="1" x14ac:dyDescent="0.3">
      <c r="A106" s="178" t="s">
        <v>108</v>
      </c>
      <c r="B106" s="179"/>
      <c r="C106" s="3" t="s">
        <v>14</v>
      </c>
      <c r="D106" s="1">
        <v>2015</v>
      </c>
      <c r="E106" s="1">
        <v>2016</v>
      </c>
      <c r="F106" s="1">
        <v>2017</v>
      </c>
      <c r="G106" s="1">
        <v>2018</v>
      </c>
      <c r="H106" s="1">
        <v>2019</v>
      </c>
      <c r="I106" s="1">
        <f>+I104</f>
        <v>2020</v>
      </c>
      <c r="J106" s="1">
        <f>+J104</f>
        <v>2021</v>
      </c>
    </row>
    <row r="107" spans="1:10" x14ac:dyDescent="0.3">
      <c r="A107" s="174"/>
      <c r="B107" s="175"/>
      <c r="C107" s="33" t="s">
        <v>109</v>
      </c>
      <c r="D107" s="28">
        <v>6</v>
      </c>
      <c r="E107" s="28">
        <v>2</v>
      </c>
      <c r="F107" s="28">
        <v>0</v>
      </c>
      <c r="G107" s="67">
        <v>7</v>
      </c>
      <c r="H107" s="67">
        <v>9</v>
      </c>
      <c r="I107" s="67">
        <v>6</v>
      </c>
      <c r="J107" s="67">
        <v>10</v>
      </c>
    </row>
    <row r="108" spans="1:10" x14ac:dyDescent="0.3">
      <c r="A108" s="174"/>
      <c r="B108" s="175"/>
      <c r="C108" s="33" t="s">
        <v>17</v>
      </c>
      <c r="D108" s="28">
        <v>0</v>
      </c>
      <c r="E108" s="28">
        <v>5</v>
      </c>
      <c r="F108" s="28">
        <v>7</v>
      </c>
      <c r="G108" s="67">
        <v>6</v>
      </c>
      <c r="H108" s="67">
        <v>5</v>
      </c>
      <c r="I108" s="67">
        <v>10</v>
      </c>
      <c r="J108" s="67">
        <v>11</v>
      </c>
    </row>
    <row r="109" spans="1:10" x14ac:dyDescent="0.3">
      <c r="A109" s="176"/>
      <c r="B109" s="177"/>
      <c r="C109" s="33" t="s">
        <v>165</v>
      </c>
      <c r="D109" s="28">
        <v>0</v>
      </c>
      <c r="E109" s="28">
        <v>0</v>
      </c>
      <c r="F109" s="28">
        <v>0</v>
      </c>
      <c r="G109" s="67">
        <v>0</v>
      </c>
      <c r="H109" s="67">
        <v>4</v>
      </c>
      <c r="I109" s="67">
        <v>4</v>
      </c>
      <c r="J109" s="67">
        <v>2</v>
      </c>
    </row>
    <row r="110" spans="1:10" ht="15" customHeight="1" x14ac:dyDescent="0.3">
      <c r="A110" s="178" t="s">
        <v>110</v>
      </c>
      <c r="B110" s="179"/>
      <c r="C110" s="3" t="s">
        <v>14</v>
      </c>
      <c r="D110" s="1">
        <v>2015</v>
      </c>
      <c r="E110" s="1">
        <v>2016</v>
      </c>
      <c r="F110" s="1">
        <v>2017</v>
      </c>
      <c r="G110" s="1">
        <v>2018</v>
      </c>
      <c r="H110" s="1">
        <v>2019</v>
      </c>
      <c r="I110" s="1">
        <f>+I106</f>
        <v>2020</v>
      </c>
      <c r="J110" s="1">
        <f>+J106</f>
        <v>2021</v>
      </c>
    </row>
    <row r="111" spans="1:10" x14ac:dyDescent="0.3">
      <c r="A111" s="176"/>
      <c r="B111" s="177"/>
      <c r="C111" s="26" t="s">
        <v>13</v>
      </c>
      <c r="D111" s="25" t="s">
        <v>29</v>
      </c>
      <c r="E111" s="16">
        <v>1</v>
      </c>
      <c r="F111" s="16" t="s">
        <v>29</v>
      </c>
      <c r="G111" s="16">
        <v>1</v>
      </c>
      <c r="H111" s="16">
        <v>4</v>
      </c>
      <c r="I111" s="16">
        <v>11</v>
      </c>
      <c r="J111" s="16">
        <v>13</v>
      </c>
    </row>
    <row r="112" spans="1:10" ht="15" customHeight="1" x14ac:dyDescent="0.3">
      <c r="A112" s="180" t="s">
        <v>111</v>
      </c>
      <c r="B112" s="181"/>
      <c r="C112" s="3" t="s">
        <v>14</v>
      </c>
      <c r="D112" s="1">
        <v>2015</v>
      </c>
      <c r="E112" s="1">
        <v>2016</v>
      </c>
      <c r="F112" s="1">
        <v>2017</v>
      </c>
      <c r="G112" s="1">
        <v>2018</v>
      </c>
      <c r="H112" s="1">
        <v>2019</v>
      </c>
      <c r="I112" s="1">
        <f>+I110</f>
        <v>2020</v>
      </c>
      <c r="J112" s="1">
        <f>+J110</f>
        <v>2021</v>
      </c>
    </row>
    <row r="113" spans="1:11" x14ac:dyDescent="0.3">
      <c r="A113" s="182"/>
      <c r="B113" s="183"/>
      <c r="C113" s="33" t="s">
        <v>128</v>
      </c>
      <c r="D113" s="93">
        <v>2</v>
      </c>
      <c r="E113" s="93">
        <v>2</v>
      </c>
      <c r="F113" s="93">
        <v>2</v>
      </c>
      <c r="G113" s="93">
        <v>6</v>
      </c>
      <c r="H113" s="93">
        <v>10</v>
      </c>
      <c r="I113" s="93">
        <v>13</v>
      </c>
      <c r="J113" s="112">
        <v>13</v>
      </c>
    </row>
    <row r="114" spans="1:11" x14ac:dyDescent="0.3">
      <c r="A114" s="182"/>
      <c r="B114" s="183"/>
      <c r="C114" s="33" t="s">
        <v>112</v>
      </c>
      <c r="D114" s="93">
        <v>2</v>
      </c>
      <c r="E114" s="93">
        <v>3</v>
      </c>
      <c r="F114" s="93">
        <v>3</v>
      </c>
      <c r="G114" s="93">
        <v>4</v>
      </c>
      <c r="H114" s="93">
        <v>6</v>
      </c>
      <c r="I114" s="93">
        <v>5</v>
      </c>
      <c r="J114" s="112">
        <v>8</v>
      </c>
    </row>
    <row r="115" spans="1:11" x14ac:dyDescent="0.3">
      <c r="A115" s="182"/>
      <c r="B115" s="183"/>
      <c r="C115" s="104" t="s">
        <v>113</v>
      </c>
      <c r="D115" s="105">
        <v>2</v>
      </c>
      <c r="E115" s="105">
        <v>2</v>
      </c>
      <c r="F115" s="105">
        <v>2</v>
      </c>
      <c r="G115" s="105">
        <v>3</v>
      </c>
      <c r="H115" s="105">
        <v>2</v>
      </c>
      <c r="I115" s="105">
        <v>2</v>
      </c>
      <c r="J115" s="105">
        <v>2</v>
      </c>
    </row>
    <row r="116" spans="1:11" ht="15" customHeight="1" x14ac:dyDescent="0.3">
      <c r="A116" s="187" t="s">
        <v>114</v>
      </c>
      <c r="B116" s="149"/>
      <c r="C116" s="149"/>
      <c r="D116" s="149"/>
      <c r="E116" s="149"/>
      <c r="F116" s="149"/>
      <c r="G116" s="149"/>
      <c r="H116" s="149"/>
      <c r="I116" s="149"/>
      <c r="J116" s="149"/>
    </row>
    <row r="117" spans="1:11" ht="15" customHeight="1" x14ac:dyDescent="0.3">
      <c r="A117" s="184" t="s">
        <v>14</v>
      </c>
      <c r="B117" s="185"/>
      <c r="C117" s="186"/>
      <c r="D117" s="100">
        <v>2015</v>
      </c>
      <c r="E117" s="100">
        <v>2016</v>
      </c>
      <c r="F117" s="100">
        <v>2017</v>
      </c>
      <c r="G117" s="100">
        <v>2018</v>
      </c>
      <c r="H117" s="100">
        <v>2019</v>
      </c>
      <c r="I117" s="100">
        <v>2020</v>
      </c>
      <c r="J117" s="100">
        <v>2021</v>
      </c>
      <c r="K117" s="116" t="s">
        <v>158</v>
      </c>
    </row>
    <row r="118" spans="1:11" x14ac:dyDescent="0.3">
      <c r="A118" s="171" t="s">
        <v>115</v>
      </c>
      <c r="B118" s="172"/>
      <c r="C118" s="173"/>
      <c r="D118" s="16" t="s">
        <v>29</v>
      </c>
      <c r="E118" s="82">
        <v>600</v>
      </c>
      <c r="F118" s="82">
        <v>220</v>
      </c>
      <c r="G118" s="82">
        <v>3317.15</v>
      </c>
      <c r="H118" s="82">
        <v>2604.2300000000023</v>
      </c>
      <c r="I118" s="82">
        <v>80</v>
      </c>
      <c r="J118" s="82">
        <v>1100</v>
      </c>
    </row>
    <row r="119" spans="1:11" x14ac:dyDescent="0.3">
      <c r="A119" s="171" t="s">
        <v>116</v>
      </c>
      <c r="B119" s="172"/>
      <c r="C119" s="173"/>
      <c r="D119" s="16">
        <v>1</v>
      </c>
      <c r="E119" s="67">
        <v>2</v>
      </c>
      <c r="F119" s="67">
        <v>1</v>
      </c>
      <c r="G119" s="67">
        <v>5</v>
      </c>
      <c r="H119" s="67">
        <v>4</v>
      </c>
      <c r="I119" s="67">
        <v>1</v>
      </c>
      <c r="J119" s="67">
        <v>4</v>
      </c>
    </row>
    <row r="120" spans="1:11" ht="29.25" customHeight="1" x14ac:dyDescent="0.3">
      <c r="A120" s="171" t="s">
        <v>117</v>
      </c>
      <c r="B120" s="172"/>
      <c r="C120" s="173"/>
      <c r="D120" s="17">
        <v>1</v>
      </c>
      <c r="E120" s="83">
        <f>(2/7)</f>
        <v>0.2857142857142857</v>
      </c>
      <c r="F120" s="83">
        <f>(2/7)</f>
        <v>0.2857142857142857</v>
      </c>
      <c r="G120" s="83">
        <f>(11/13)</f>
        <v>0.84615384615384615</v>
      </c>
      <c r="H120" s="83">
        <f>(9/18)</f>
        <v>0.5</v>
      </c>
      <c r="I120" s="83">
        <f>(2/20)</f>
        <v>0.1</v>
      </c>
      <c r="J120" s="83">
        <f>(8/23)</f>
        <v>0.34782608695652173</v>
      </c>
    </row>
  </sheetData>
  <mergeCells count="93">
    <mergeCell ref="A21:J21"/>
    <mergeCell ref="C3:J3"/>
    <mergeCell ref="C5:J5"/>
    <mergeCell ref="A16:B20"/>
    <mergeCell ref="A10:B10"/>
    <mergeCell ref="A11:B12"/>
    <mergeCell ref="A13:B13"/>
    <mergeCell ref="A14:B15"/>
    <mergeCell ref="A9:J9"/>
    <mergeCell ref="A35:C36"/>
    <mergeCell ref="A22:A28"/>
    <mergeCell ref="B22:C22"/>
    <mergeCell ref="B23:C23"/>
    <mergeCell ref="B24:C24"/>
    <mergeCell ref="B25:C25"/>
    <mergeCell ref="B26:C26"/>
    <mergeCell ref="B27:C27"/>
    <mergeCell ref="B28:C28"/>
    <mergeCell ref="A29:A30"/>
    <mergeCell ref="B29:C29"/>
    <mergeCell ref="B30:C30"/>
    <mergeCell ref="A31:B32"/>
    <mergeCell ref="A33:A34"/>
    <mergeCell ref="C61:F61"/>
    <mergeCell ref="A64:B65"/>
    <mergeCell ref="A54:B54"/>
    <mergeCell ref="A55:B55"/>
    <mergeCell ref="A56:B56"/>
    <mergeCell ref="A57:B57"/>
    <mergeCell ref="A58:B58"/>
    <mergeCell ref="A59:F59"/>
    <mergeCell ref="A63:K63"/>
    <mergeCell ref="A60:B60"/>
    <mergeCell ref="C60:F60"/>
    <mergeCell ref="A61:B61"/>
    <mergeCell ref="A91:J91"/>
    <mergeCell ref="A120:C120"/>
    <mergeCell ref="A96:B98"/>
    <mergeCell ref="A99:B103"/>
    <mergeCell ref="A104:B105"/>
    <mergeCell ref="A106:B109"/>
    <mergeCell ref="A110:B111"/>
    <mergeCell ref="A112:B115"/>
    <mergeCell ref="A117:C117"/>
    <mergeCell ref="A118:C118"/>
    <mergeCell ref="A119:C119"/>
    <mergeCell ref="A95:J95"/>
    <mergeCell ref="A116:J116"/>
    <mergeCell ref="A93:C93"/>
    <mergeCell ref="A94:C94"/>
    <mergeCell ref="A92:C92"/>
    <mergeCell ref="A50:D50"/>
    <mergeCell ref="E50:F50"/>
    <mergeCell ref="A79:C79"/>
    <mergeCell ref="A80:A81"/>
    <mergeCell ref="B80:C80"/>
    <mergeCell ref="A66:B67"/>
    <mergeCell ref="A68:B70"/>
    <mergeCell ref="A71:B72"/>
    <mergeCell ref="A74:A77"/>
    <mergeCell ref="B74:C74"/>
    <mergeCell ref="B75:C75"/>
    <mergeCell ref="B76:C76"/>
    <mergeCell ref="B77:C77"/>
    <mergeCell ref="A73:J73"/>
    <mergeCell ref="A78:J78"/>
    <mergeCell ref="B81:C81"/>
    <mergeCell ref="O52:P52"/>
    <mergeCell ref="A51:P51"/>
    <mergeCell ref="M52:N52"/>
    <mergeCell ref="G52:H52"/>
    <mergeCell ref="I52:J52"/>
    <mergeCell ref="K52:L52"/>
    <mergeCell ref="A52:A53"/>
    <mergeCell ref="C52:D52"/>
    <mergeCell ref="E52:F52"/>
    <mergeCell ref="A37:C38"/>
    <mergeCell ref="A42:B42"/>
    <mergeCell ref="C42:E42"/>
    <mergeCell ref="A43:D48"/>
    <mergeCell ref="A49:D49"/>
    <mergeCell ref="E49:F49"/>
    <mergeCell ref="A40:J40"/>
    <mergeCell ref="B82:C82"/>
    <mergeCell ref="A85:E85"/>
    <mergeCell ref="D89:E89"/>
    <mergeCell ref="D90:E90"/>
    <mergeCell ref="A90:C90"/>
    <mergeCell ref="B83:C83"/>
    <mergeCell ref="A86:C86"/>
    <mergeCell ref="A87:C87"/>
    <mergeCell ref="A88:C88"/>
    <mergeCell ref="A89:C89"/>
  </mergeCells>
  <pageMargins left="0.7" right="0.7" top="0.75" bottom="0.75" header="0.3" footer="0.3"/>
  <pageSetup paperSize="9" orientation="portrait" r:id="rId1"/>
  <ignoredErrors>
    <ignoredError sqref="D15:I15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topLeftCell="A22" workbookViewId="0">
      <selection activeCell="H83" sqref="H83:H85"/>
    </sheetView>
  </sheetViews>
  <sheetFormatPr baseColWidth="10" defaultColWidth="11.44140625" defaultRowHeight="13.8" x14ac:dyDescent="0.3"/>
  <cols>
    <col min="1" max="1" width="21.44140625" style="29" customWidth="1"/>
    <col min="2" max="2" width="25" style="29" customWidth="1"/>
    <col min="3" max="8" width="17.109375" style="29" customWidth="1"/>
    <col min="9" max="10" width="12.44140625" style="29" bestFit="1" customWidth="1"/>
    <col min="11" max="12" width="12.44140625" style="29" customWidth="1"/>
    <col min="13" max="13" width="11.6640625" style="29" bestFit="1" customWidth="1"/>
    <col min="14" max="16384" width="11.44140625" style="29"/>
  </cols>
  <sheetData>
    <row r="1" spans="1:13" x14ac:dyDescent="0.3">
      <c r="A1" s="165" t="s">
        <v>6</v>
      </c>
      <c r="B1" s="166"/>
      <c r="C1" s="166"/>
      <c r="D1" s="166"/>
      <c r="E1" s="166"/>
      <c r="F1" s="166"/>
      <c r="G1" s="166"/>
      <c r="H1" s="220"/>
    </row>
    <row r="2" spans="1:13" x14ac:dyDescent="0.3">
      <c r="A2" s="216" t="s">
        <v>7</v>
      </c>
      <c r="B2" s="217"/>
      <c r="C2" s="52" t="s">
        <v>14</v>
      </c>
      <c r="D2" s="1">
        <v>2015</v>
      </c>
      <c r="E2" s="1">
        <v>2016</v>
      </c>
      <c r="F2" s="1">
        <v>2017</v>
      </c>
      <c r="G2" s="1">
        <v>2018</v>
      </c>
      <c r="H2" s="1">
        <v>2019</v>
      </c>
    </row>
    <row r="3" spans="1:13" x14ac:dyDescent="0.3">
      <c r="A3" s="212" t="s">
        <v>5</v>
      </c>
      <c r="B3" s="213"/>
      <c r="C3" s="9" t="s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</row>
    <row r="4" spans="1:13" x14ac:dyDescent="0.3">
      <c r="A4" s="214"/>
      <c r="B4" s="215"/>
      <c r="C4" s="9" t="s">
        <v>1</v>
      </c>
      <c r="D4" s="2">
        <v>2</v>
      </c>
      <c r="E4" s="2">
        <v>2</v>
      </c>
      <c r="F4" s="2">
        <v>2</v>
      </c>
      <c r="G4" s="2">
        <v>2</v>
      </c>
      <c r="H4" s="2">
        <v>2</v>
      </c>
    </row>
    <row r="5" spans="1:13" x14ac:dyDescent="0.3">
      <c r="A5" s="216" t="s">
        <v>2</v>
      </c>
      <c r="B5" s="217"/>
      <c r="C5" s="52" t="s">
        <v>14</v>
      </c>
      <c r="D5" s="1">
        <v>2015</v>
      </c>
      <c r="E5" s="1">
        <v>2016</v>
      </c>
      <c r="F5" s="1">
        <v>2017</v>
      </c>
      <c r="G5" s="1">
        <v>2018</v>
      </c>
      <c r="H5" s="1">
        <v>2019</v>
      </c>
    </row>
    <row r="6" spans="1:13" x14ac:dyDescent="0.3">
      <c r="A6" s="137" t="s">
        <v>8</v>
      </c>
      <c r="B6" s="139"/>
      <c r="C6" s="55" t="s">
        <v>9</v>
      </c>
      <c r="D6" s="7" t="s">
        <v>11</v>
      </c>
      <c r="E6" s="7" t="s">
        <v>118</v>
      </c>
      <c r="F6" s="7" t="s">
        <v>118</v>
      </c>
      <c r="G6" s="7" t="s">
        <v>118</v>
      </c>
      <c r="H6" s="7" t="s">
        <v>118</v>
      </c>
      <c r="I6" s="56"/>
      <c r="J6" s="56"/>
      <c r="K6" s="56"/>
      <c r="L6" s="56"/>
      <c r="M6" s="56"/>
    </row>
    <row r="7" spans="1:13" ht="27.6" x14ac:dyDescent="0.3">
      <c r="A7" s="140"/>
      <c r="B7" s="142"/>
      <c r="C7" s="6" t="s">
        <v>10</v>
      </c>
      <c r="D7" s="7" t="s">
        <v>12</v>
      </c>
      <c r="E7" s="7" t="s">
        <v>119</v>
      </c>
      <c r="F7" s="7" t="s">
        <v>119</v>
      </c>
      <c r="G7" s="7" t="s">
        <v>119</v>
      </c>
      <c r="H7" s="7" t="s">
        <v>119</v>
      </c>
      <c r="I7" s="56"/>
      <c r="J7" s="56"/>
      <c r="K7" s="56"/>
      <c r="L7" s="56"/>
      <c r="M7" s="56"/>
    </row>
    <row r="8" spans="1:13" ht="12.75" customHeight="1" x14ac:dyDescent="0.3">
      <c r="A8" s="212" t="s">
        <v>15</v>
      </c>
      <c r="B8" s="213"/>
      <c r="C8" s="3" t="s">
        <v>14</v>
      </c>
      <c r="D8" s="1">
        <v>2015</v>
      </c>
      <c r="E8" s="1">
        <v>2016</v>
      </c>
      <c r="F8" s="1">
        <v>2017</v>
      </c>
      <c r="G8" s="1">
        <v>2018</v>
      </c>
      <c r="H8" s="1">
        <v>2019</v>
      </c>
    </row>
    <row r="9" spans="1:13" x14ac:dyDescent="0.3">
      <c r="A9" s="221"/>
      <c r="B9" s="222"/>
      <c r="C9" s="65" t="s">
        <v>16</v>
      </c>
      <c r="D9" s="2">
        <v>2</v>
      </c>
      <c r="E9" s="7" t="s">
        <v>13</v>
      </c>
      <c r="F9" s="7" t="s">
        <v>13</v>
      </c>
      <c r="G9" s="7" t="s">
        <v>13</v>
      </c>
      <c r="H9" s="7" t="s">
        <v>13</v>
      </c>
    </row>
    <row r="10" spans="1:13" x14ac:dyDescent="0.3">
      <c r="A10" s="221"/>
      <c r="B10" s="222"/>
      <c r="C10" s="65" t="s">
        <v>17</v>
      </c>
      <c r="D10" s="7" t="s">
        <v>13</v>
      </c>
      <c r="E10" s="2">
        <v>2</v>
      </c>
      <c r="F10" s="2">
        <v>2</v>
      </c>
      <c r="G10" s="2">
        <v>2</v>
      </c>
      <c r="H10" s="2"/>
    </row>
    <row r="11" spans="1:13" x14ac:dyDescent="0.3">
      <c r="A11" s="214"/>
      <c r="B11" s="215"/>
      <c r="C11" s="66" t="s">
        <v>144</v>
      </c>
      <c r="D11" s="7" t="s">
        <v>13</v>
      </c>
      <c r="E11" s="2"/>
      <c r="F11" s="2"/>
      <c r="G11" s="2"/>
      <c r="H11" s="2">
        <v>2</v>
      </c>
    </row>
    <row r="12" spans="1:13" x14ac:dyDescent="0.3">
      <c r="A12" s="165" t="s">
        <v>122</v>
      </c>
      <c r="B12" s="166"/>
      <c r="C12" s="166"/>
      <c r="D12" s="166"/>
      <c r="E12" s="166"/>
      <c r="F12" s="166"/>
      <c r="G12" s="166"/>
      <c r="H12" s="220"/>
    </row>
    <row r="13" spans="1:13" ht="15" customHeight="1" x14ac:dyDescent="0.3">
      <c r="A13" s="190" t="s">
        <v>18</v>
      </c>
      <c r="B13" s="193" t="s">
        <v>14</v>
      </c>
      <c r="C13" s="194"/>
      <c r="D13" s="1">
        <v>2015</v>
      </c>
      <c r="E13" s="1">
        <v>2016</v>
      </c>
      <c r="F13" s="1">
        <v>2017</v>
      </c>
      <c r="G13" s="1">
        <v>2018</v>
      </c>
      <c r="H13" s="1">
        <v>2019</v>
      </c>
    </row>
    <row r="14" spans="1:13" x14ac:dyDescent="0.3">
      <c r="A14" s="191"/>
      <c r="B14" s="195" t="s">
        <v>19</v>
      </c>
      <c r="C14" s="196"/>
      <c r="D14" s="2">
        <v>2</v>
      </c>
      <c r="E14" s="2">
        <v>3</v>
      </c>
      <c r="F14" s="2">
        <v>3</v>
      </c>
      <c r="G14" s="2">
        <v>5</v>
      </c>
      <c r="H14" s="79">
        <v>1</v>
      </c>
    </row>
    <row r="15" spans="1:13" ht="69" x14ac:dyDescent="0.3">
      <c r="A15" s="191"/>
      <c r="B15" s="195" t="s">
        <v>20</v>
      </c>
      <c r="C15" s="196"/>
      <c r="D15" s="4" t="s">
        <v>25</v>
      </c>
      <c r="E15" s="4" t="s">
        <v>120</v>
      </c>
      <c r="F15" s="4" t="s">
        <v>129</v>
      </c>
      <c r="G15" s="4" t="s">
        <v>132</v>
      </c>
      <c r="H15" s="80" t="s">
        <v>145</v>
      </c>
    </row>
    <row r="16" spans="1:13" ht="69" x14ac:dyDescent="0.3">
      <c r="A16" s="191"/>
      <c r="B16" s="195" t="s">
        <v>21</v>
      </c>
      <c r="C16" s="196"/>
      <c r="D16" s="22" t="s">
        <v>26</v>
      </c>
      <c r="E16" s="22" t="s">
        <v>121</v>
      </c>
      <c r="F16" s="22" t="s">
        <v>121</v>
      </c>
      <c r="G16" s="22" t="s">
        <v>133</v>
      </c>
      <c r="H16" s="81" t="s">
        <v>146</v>
      </c>
    </row>
    <row r="17" spans="1:8" ht="15" customHeight="1" x14ac:dyDescent="0.3">
      <c r="A17" s="191"/>
      <c r="B17" s="195" t="s">
        <v>22</v>
      </c>
      <c r="C17" s="196"/>
      <c r="D17" s="23">
        <v>2</v>
      </c>
      <c r="E17" s="23">
        <v>2</v>
      </c>
      <c r="F17" s="23">
        <v>2</v>
      </c>
      <c r="G17" s="23">
        <v>2</v>
      </c>
      <c r="H17" s="67">
        <v>2</v>
      </c>
    </row>
    <row r="18" spans="1:8" ht="15" customHeight="1" x14ac:dyDescent="0.3">
      <c r="A18" s="191"/>
      <c r="B18" s="195" t="s">
        <v>23</v>
      </c>
      <c r="C18" s="196"/>
      <c r="D18" s="23">
        <v>2</v>
      </c>
      <c r="E18" s="23">
        <v>2</v>
      </c>
      <c r="F18" s="23">
        <v>2</v>
      </c>
      <c r="G18" s="23">
        <v>2</v>
      </c>
      <c r="H18" s="67">
        <v>2</v>
      </c>
    </row>
    <row r="19" spans="1:8" ht="27" customHeight="1" x14ac:dyDescent="0.3">
      <c r="A19" s="192"/>
      <c r="B19" s="197" t="s">
        <v>24</v>
      </c>
      <c r="C19" s="198"/>
      <c r="D19" s="13">
        <v>1</v>
      </c>
      <c r="E19" s="13">
        <v>1</v>
      </c>
      <c r="F19" s="13">
        <v>1</v>
      </c>
      <c r="G19" s="13">
        <v>1</v>
      </c>
      <c r="H19" s="68">
        <v>1</v>
      </c>
    </row>
    <row r="20" spans="1:8" ht="15" customHeight="1" x14ac:dyDescent="0.3">
      <c r="A20" s="190" t="s">
        <v>27</v>
      </c>
      <c r="B20" s="193" t="s">
        <v>14</v>
      </c>
      <c r="C20" s="194"/>
      <c r="D20" s="1">
        <v>2015</v>
      </c>
      <c r="E20" s="1">
        <v>2016</v>
      </c>
      <c r="F20" s="1">
        <v>2017</v>
      </c>
      <c r="G20" s="1">
        <v>2018</v>
      </c>
      <c r="H20" s="1">
        <v>2019</v>
      </c>
    </row>
    <row r="21" spans="1:8" ht="30.75" customHeight="1" x14ac:dyDescent="0.3">
      <c r="A21" s="192"/>
      <c r="B21" s="199" t="s">
        <v>28</v>
      </c>
      <c r="C21" s="200"/>
      <c r="D21" s="54" t="s">
        <v>29</v>
      </c>
      <c r="E21" s="54" t="s">
        <v>29</v>
      </c>
      <c r="F21" s="54" t="s">
        <v>29</v>
      </c>
      <c r="G21" s="54" t="s">
        <v>29</v>
      </c>
      <c r="H21" s="54" t="s">
        <v>29</v>
      </c>
    </row>
    <row r="22" spans="1:8" ht="41.4" x14ac:dyDescent="0.3">
      <c r="A22" s="137" t="s">
        <v>30</v>
      </c>
      <c r="B22" s="139"/>
      <c r="C22" s="15" t="s">
        <v>31</v>
      </c>
      <c r="D22" s="15" t="s">
        <v>22</v>
      </c>
      <c r="E22" s="15" t="s">
        <v>32</v>
      </c>
      <c r="F22" s="15" t="s">
        <v>33</v>
      </c>
      <c r="G22" s="15" t="s">
        <v>33</v>
      </c>
      <c r="H22" s="15" t="s">
        <v>33</v>
      </c>
    </row>
    <row r="23" spans="1:8" ht="27.6" x14ac:dyDescent="0.3">
      <c r="A23" s="143"/>
      <c r="B23" s="145"/>
      <c r="C23" s="11">
        <v>43089</v>
      </c>
      <c r="D23" s="50" t="s">
        <v>123</v>
      </c>
      <c r="E23" s="16">
        <v>2</v>
      </c>
      <c r="F23" s="17">
        <v>1</v>
      </c>
      <c r="G23" s="17">
        <v>1</v>
      </c>
      <c r="H23" s="17">
        <v>1</v>
      </c>
    </row>
    <row r="24" spans="1:8" ht="27.6" x14ac:dyDescent="0.3">
      <c r="A24" s="190" t="s">
        <v>39</v>
      </c>
      <c r="B24" s="15" t="s">
        <v>34</v>
      </c>
      <c r="C24" s="15" t="s">
        <v>124</v>
      </c>
      <c r="D24" s="15" t="s">
        <v>32</v>
      </c>
      <c r="E24" s="15" t="s">
        <v>35</v>
      </c>
      <c r="F24" s="15" t="s">
        <v>36</v>
      </c>
      <c r="G24" s="15" t="s">
        <v>36</v>
      </c>
      <c r="H24" s="15" t="s">
        <v>36</v>
      </c>
    </row>
    <row r="25" spans="1:8" ht="69" x14ac:dyDescent="0.3">
      <c r="A25" s="192"/>
      <c r="B25" s="10" t="s">
        <v>37</v>
      </c>
      <c r="C25" s="50" t="s">
        <v>3</v>
      </c>
      <c r="D25" s="16">
        <v>2</v>
      </c>
      <c r="E25" s="16" t="s">
        <v>38</v>
      </c>
      <c r="F25" s="10" t="s">
        <v>131</v>
      </c>
      <c r="G25" s="10" t="s">
        <v>131</v>
      </c>
      <c r="H25" s="10" t="s">
        <v>147</v>
      </c>
    </row>
    <row r="26" spans="1:8" ht="55.2" x14ac:dyDescent="0.3">
      <c r="A26" s="132" t="s">
        <v>4</v>
      </c>
      <c r="B26" s="133"/>
      <c r="C26" s="133"/>
      <c r="D26" s="18" t="s">
        <v>40</v>
      </c>
      <c r="E26" s="15" t="s">
        <v>22</v>
      </c>
      <c r="F26" s="15" t="s">
        <v>41</v>
      </c>
      <c r="G26" s="15" t="s">
        <v>41</v>
      </c>
      <c r="H26" s="15" t="s">
        <v>41</v>
      </c>
    </row>
    <row r="27" spans="1:8" x14ac:dyDescent="0.3">
      <c r="A27" s="134"/>
      <c r="B27" s="135"/>
      <c r="C27" s="135"/>
      <c r="D27" s="34" t="s">
        <v>29</v>
      </c>
      <c r="E27" s="34" t="s">
        <v>29</v>
      </c>
      <c r="F27" s="34" t="s">
        <v>29</v>
      </c>
      <c r="G27" s="34" t="s">
        <v>29</v>
      </c>
      <c r="H27" s="34" t="s">
        <v>29</v>
      </c>
    </row>
    <row r="28" spans="1:8" ht="55.2" x14ac:dyDescent="0.3">
      <c r="A28" s="132" t="s">
        <v>42</v>
      </c>
      <c r="B28" s="133"/>
      <c r="C28" s="133"/>
      <c r="D28" s="18" t="s">
        <v>40</v>
      </c>
      <c r="E28" s="15" t="s">
        <v>22</v>
      </c>
      <c r="F28" s="15" t="s">
        <v>41</v>
      </c>
      <c r="G28" s="15" t="s">
        <v>41</v>
      </c>
      <c r="H28" s="15" t="s">
        <v>41</v>
      </c>
    </row>
    <row r="29" spans="1:8" x14ac:dyDescent="0.3">
      <c r="A29" s="134"/>
      <c r="B29" s="135"/>
      <c r="C29" s="135"/>
      <c r="D29" s="34" t="s">
        <v>29</v>
      </c>
      <c r="E29" s="34" t="s">
        <v>29</v>
      </c>
      <c r="F29" s="34" t="s">
        <v>29</v>
      </c>
      <c r="G29" s="34" t="s">
        <v>29</v>
      </c>
      <c r="H29" s="34" t="s">
        <v>29</v>
      </c>
    </row>
    <row r="31" spans="1:8" x14ac:dyDescent="0.3">
      <c r="A31" s="223" t="s">
        <v>43</v>
      </c>
      <c r="B31" s="224"/>
      <c r="C31" s="224"/>
      <c r="D31" s="224"/>
      <c r="E31" s="224"/>
      <c r="F31" s="224"/>
      <c r="G31" s="166"/>
      <c r="H31" s="220"/>
    </row>
    <row r="32" spans="1:8" x14ac:dyDescent="0.3">
      <c r="A32" s="76"/>
      <c r="B32" s="77"/>
      <c r="C32" s="77"/>
      <c r="D32" s="77"/>
      <c r="E32" s="77"/>
      <c r="F32" s="1">
        <v>2017</v>
      </c>
      <c r="G32" s="1">
        <v>2018</v>
      </c>
      <c r="H32" s="1">
        <v>2019</v>
      </c>
    </row>
    <row r="33" spans="1:12" ht="38.25" customHeight="1" x14ac:dyDescent="0.3">
      <c r="A33" s="136" t="s">
        <v>44</v>
      </c>
      <c r="B33" s="136"/>
      <c r="C33" s="136" t="s">
        <v>53</v>
      </c>
      <c r="D33" s="136"/>
      <c r="E33" s="136"/>
      <c r="F33" s="38" t="s">
        <v>130</v>
      </c>
      <c r="G33" s="38" t="s">
        <v>130</v>
      </c>
      <c r="H33" s="38" t="s">
        <v>130</v>
      </c>
    </row>
    <row r="34" spans="1:12" x14ac:dyDescent="0.3">
      <c r="A34" s="137" t="s">
        <v>50</v>
      </c>
      <c r="B34" s="138"/>
      <c r="C34" s="138"/>
      <c r="D34" s="139"/>
      <c r="E34" s="19" t="s">
        <v>45</v>
      </c>
      <c r="F34" s="38" t="s">
        <v>130</v>
      </c>
      <c r="G34" s="38" t="s">
        <v>130</v>
      </c>
      <c r="H34" s="38" t="s">
        <v>130</v>
      </c>
    </row>
    <row r="35" spans="1:12" x14ac:dyDescent="0.3">
      <c r="A35" s="140"/>
      <c r="B35" s="141"/>
      <c r="C35" s="141"/>
      <c r="D35" s="142"/>
      <c r="E35" s="19" t="s">
        <v>46</v>
      </c>
      <c r="F35" s="38" t="s">
        <v>130</v>
      </c>
      <c r="G35" s="38" t="s">
        <v>130</v>
      </c>
      <c r="H35" s="38" t="s">
        <v>130</v>
      </c>
    </row>
    <row r="36" spans="1:12" x14ac:dyDescent="0.3">
      <c r="A36" s="140"/>
      <c r="B36" s="141"/>
      <c r="C36" s="141"/>
      <c r="D36" s="142"/>
      <c r="E36" s="19" t="s">
        <v>47</v>
      </c>
      <c r="F36" s="38" t="s">
        <v>3</v>
      </c>
      <c r="G36" s="38" t="s">
        <v>130</v>
      </c>
      <c r="H36" s="38" t="s">
        <v>130</v>
      </c>
    </row>
    <row r="37" spans="1:12" x14ac:dyDescent="0.3">
      <c r="A37" s="140"/>
      <c r="B37" s="141"/>
      <c r="C37" s="141"/>
      <c r="D37" s="142"/>
      <c r="E37" s="19" t="s">
        <v>48</v>
      </c>
      <c r="F37" s="38" t="s">
        <v>130</v>
      </c>
      <c r="G37" s="38" t="s">
        <v>130</v>
      </c>
      <c r="H37" s="38" t="s">
        <v>130</v>
      </c>
    </row>
    <row r="38" spans="1:12" x14ac:dyDescent="0.3">
      <c r="A38" s="140"/>
      <c r="B38" s="141"/>
      <c r="C38" s="141"/>
      <c r="D38" s="142"/>
      <c r="E38" s="19" t="s">
        <v>49</v>
      </c>
      <c r="F38" s="38" t="s">
        <v>130</v>
      </c>
      <c r="G38" s="38" t="s">
        <v>130</v>
      </c>
      <c r="H38" s="38" t="s">
        <v>130</v>
      </c>
    </row>
    <row r="39" spans="1:12" x14ac:dyDescent="0.3">
      <c r="A39" s="143"/>
      <c r="B39" s="144"/>
      <c r="C39" s="144"/>
      <c r="D39" s="145"/>
      <c r="E39" s="19" t="s">
        <v>138</v>
      </c>
      <c r="F39" s="38" t="s">
        <v>130</v>
      </c>
      <c r="G39" s="38" t="s">
        <v>130</v>
      </c>
      <c r="H39" s="38" t="s">
        <v>130</v>
      </c>
    </row>
    <row r="40" spans="1:12" x14ac:dyDescent="0.3">
      <c r="A40" s="122" t="s">
        <v>51</v>
      </c>
      <c r="B40" s="146"/>
      <c r="C40" s="146"/>
      <c r="D40" s="123"/>
      <c r="E40" s="225" t="s">
        <v>3</v>
      </c>
      <c r="F40" s="225"/>
    </row>
    <row r="41" spans="1:12" ht="26.25" customHeight="1" x14ac:dyDescent="0.3">
      <c r="A41" s="154" t="s">
        <v>52</v>
      </c>
      <c r="B41" s="155"/>
      <c r="C41" s="155"/>
      <c r="D41" s="156"/>
      <c r="E41" s="154" t="s">
        <v>54</v>
      </c>
      <c r="F41" s="156"/>
    </row>
    <row r="42" spans="1:12" ht="15" customHeight="1" x14ac:dyDescent="0.3">
      <c r="A42" s="165" t="s">
        <v>55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220"/>
    </row>
    <row r="43" spans="1:12" ht="15" customHeight="1" x14ac:dyDescent="0.3">
      <c r="A43" s="153" t="s">
        <v>64</v>
      </c>
      <c r="B43" s="49" t="s">
        <v>14</v>
      </c>
      <c r="C43" s="150">
        <v>2015</v>
      </c>
      <c r="D43" s="150"/>
      <c r="E43" s="150">
        <v>2016</v>
      </c>
      <c r="F43" s="150"/>
      <c r="G43" s="150">
        <v>2017</v>
      </c>
      <c r="H43" s="150"/>
      <c r="I43" s="150">
        <v>2018</v>
      </c>
      <c r="J43" s="150"/>
      <c r="K43" s="150">
        <v>2019</v>
      </c>
      <c r="L43" s="150"/>
    </row>
    <row r="44" spans="1:12" x14ac:dyDescent="0.3">
      <c r="A44" s="131"/>
      <c r="B44" s="49" t="s">
        <v>63</v>
      </c>
      <c r="C44" s="53" t="s">
        <v>61</v>
      </c>
      <c r="D44" s="53" t="s">
        <v>62</v>
      </c>
      <c r="E44" s="53" t="s">
        <v>61</v>
      </c>
      <c r="F44" s="53" t="s">
        <v>62</v>
      </c>
      <c r="G44" s="69" t="s">
        <v>61</v>
      </c>
      <c r="H44" s="69" t="s">
        <v>61</v>
      </c>
      <c r="I44" s="69" t="s">
        <v>61</v>
      </c>
      <c r="J44" s="53" t="s">
        <v>62</v>
      </c>
      <c r="K44" s="69" t="s">
        <v>61</v>
      </c>
      <c r="L44" s="64" t="s">
        <v>62</v>
      </c>
    </row>
    <row r="45" spans="1:12" x14ac:dyDescent="0.3">
      <c r="A45" s="188" t="s">
        <v>56</v>
      </c>
      <c r="B45" s="188"/>
      <c r="C45" s="16">
        <v>5</v>
      </c>
      <c r="D45" s="16">
        <v>6</v>
      </c>
      <c r="E45" s="16">
        <v>12</v>
      </c>
      <c r="F45" s="16">
        <v>6</v>
      </c>
      <c r="G45" s="16">
        <v>12</v>
      </c>
      <c r="H45" s="16">
        <v>6</v>
      </c>
      <c r="I45" s="16">
        <v>12</v>
      </c>
      <c r="J45" s="16">
        <v>6</v>
      </c>
      <c r="K45" s="67">
        <v>13</v>
      </c>
      <c r="L45" s="67">
        <v>5</v>
      </c>
    </row>
    <row r="46" spans="1:12" x14ac:dyDescent="0.3">
      <c r="A46" s="188" t="s">
        <v>57</v>
      </c>
      <c r="B46" s="188"/>
      <c r="C46" s="16">
        <v>5</v>
      </c>
      <c r="D46" s="16">
        <v>6</v>
      </c>
      <c r="E46" s="16">
        <v>13</v>
      </c>
      <c r="F46" s="16">
        <v>6</v>
      </c>
      <c r="G46" s="16">
        <v>12</v>
      </c>
      <c r="H46" s="16">
        <v>6</v>
      </c>
      <c r="I46" s="16">
        <v>12</v>
      </c>
      <c r="J46" s="16">
        <v>6</v>
      </c>
      <c r="K46" s="67">
        <v>12</v>
      </c>
      <c r="L46" s="67">
        <v>6</v>
      </c>
    </row>
    <row r="47" spans="1:12" x14ac:dyDescent="0.3">
      <c r="A47" s="188" t="s">
        <v>58</v>
      </c>
      <c r="B47" s="188"/>
      <c r="C47" s="16">
        <v>4</v>
      </c>
      <c r="D47" s="16">
        <v>5</v>
      </c>
      <c r="E47" s="16">
        <v>12</v>
      </c>
      <c r="F47" s="16">
        <v>5</v>
      </c>
      <c r="G47" s="16">
        <v>12</v>
      </c>
      <c r="H47" s="16">
        <v>5</v>
      </c>
      <c r="I47" s="16">
        <v>12</v>
      </c>
      <c r="J47" s="16">
        <v>5</v>
      </c>
      <c r="K47" s="67">
        <v>12</v>
      </c>
      <c r="L47" s="67">
        <v>3</v>
      </c>
    </row>
    <row r="48" spans="1:12" x14ac:dyDescent="0.3">
      <c r="A48" s="188" t="s">
        <v>59</v>
      </c>
      <c r="B48" s="188"/>
      <c r="C48" s="16" t="s">
        <v>29</v>
      </c>
      <c r="D48" s="16" t="s">
        <v>29</v>
      </c>
      <c r="E48" s="16">
        <v>1</v>
      </c>
      <c r="F48" s="16">
        <v>5</v>
      </c>
      <c r="G48" s="16">
        <v>2</v>
      </c>
      <c r="H48" s="16">
        <v>5</v>
      </c>
      <c r="I48" s="16">
        <v>2</v>
      </c>
      <c r="J48" s="16">
        <v>5</v>
      </c>
      <c r="K48" s="67">
        <v>2</v>
      </c>
      <c r="L48" s="67">
        <v>4</v>
      </c>
    </row>
    <row r="49" spans="1:12" x14ac:dyDescent="0.3">
      <c r="A49" s="188" t="s">
        <v>60</v>
      </c>
      <c r="B49" s="188"/>
      <c r="C49" s="16" t="s">
        <v>29</v>
      </c>
      <c r="D49" s="16" t="s">
        <v>29</v>
      </c>
      <c r="E49" s="16">
        <v>1</v>
      </c>
      <c r="F49" s="16">
        <v>5</v>
      </c>
      <c r="G49" s="16">
        <v>12</v>
      </c>
      <c r="H49" s="16">
        <v>5</v>
      </c>
      <c r="I49" s="16">
        <v>12</v>
      </c>
      <c r="J49" s="16">
        <v>5</v>
      </c>
      <c r="K49" s="16">
        <v>2</v>
      </c>
      <c r="L49" s="16">
        <v>5</v>
      </c>
    </row>
    <row r="50" spans="1:12" ht="15" customHeight="1" x14ac:dyDescent="0.3">
      <c r="A50" s="189" t="s">
        <v>65</v>
      </c>
      <c r="B50" s="189"/>
      <c r="C50" s="189"/>
      <c r="D50" s="189"/>
      <c r="E50" s="189"/>
      <c r="F50" s="189"/>
    </row>
    <row r="51" spans="1:12" ht="37.5" customHeight="1" x14ac:dyDescent="0.3">
      <c r="A51" s="130" t="s">
        <v>125</v>
      </c>
      <c r="B51" s="130"/>
      <c r="C51" s="130" t="s">
        <v>67</v>
      </c>
      <c r="D51" s="130"/>
      <c r="E51" s="130"/>
      <c r="F51" s="130"/>
    </row>
    <row r="52" spans="1:12" ht="39.75" customHeight="1" x14ac:dyDescent="0.3">
      <c r="A52" s="130" t="s">
        <v>66</v>
      </c>
      <c r="B52" s="130"/>
      <c r="C52" s="130" t="s">
        <v>126</v>
      </c>
      <c r="D52" s="130"/>
      <c r="E52" s="130"/>
      <c r="F52" s="130"/>
    </row>
    <row r="54" spans="1:12" ht="15" customHeight="1" x14ac:dyDescent="0.3">
      <c r="A54" s="165" t="s">
        <v>68</v>
      </c>
      <c r="B54" s="166"/>
      <c r="C54" s="166"/>
      <c r="D54" s="166"/>
      <c r="E54" s="166"/>
      <c r="F54" s="166"/>
      <c r="G54" s="166"/>
      <c r="H54" s="166"/>
      <c r="I54" s="220"/>
    </row>
    <row r="55" spans="1:12" x14ac:dyDescent="0.3">
      <c r="A55" s="178" t="s">
        <v>69</v>
      </c>
      <c r="B55" s="179"/>
      <c r="C55" s="3" t="s">
        <v>14</v>
      </c>
      <c r="D55" s="1">
        <v>2015</v>
      </c>
      <c r="E55" s="1">
        <v>2016</v>
      </c>
      <c r="F55" s="1">
        <v>2017</v>
      </c>
      <c r="G55" s="1">
        <v>2018</v>
      </c>
      <c r="H55" s="1">
        <v>2018</v>
      </c>
      <c r="I55" s="1">
        <v>2019</v>
      </c>
    </row>
    <row r="56" spans="1:12" x14ac:dyDescent="0.3">
      <c r="A56" s="176"/>
      <c r="B56" s="177"/>
      <c r="C56" s="28" t="s">
        <v>13</v>
      </c>
      <c r="D56" s="28">
        <v>8</v>
      </c>
      <c r="E56" s="28">
        <v>12</v>
      </c>
      <c r="F56" s="28">
        <v>12</v>
      </c>
      <c r="G56" s="28">
        <v>15</v>
      </c>
      <c r="H56" s="28">
        <v>15</v>
      </c>
      <c r="I56" s="28">
        <v>17</v>
      </c>
    </row>
    <row r="57" spans="1:12" x14ac:dyDescent="0.3">
      <c r="A57" s="160" t="s">
        <v>70</v>
      </c>
      <c r="B57" s="160"/>
      <c r="C57" s="3" t="s">
        <v>14</v>
      </c>
      <c r="D57" s="1">
        <v>2015</v>
      </c>
      <c r="E57" s="1">
        <v>2016</v>
      </c>
      <c r="F57" s="1">
        <v>2017</v>
      </c>
      <c r="G57" s="1">
        <v>2018</v>
      </c>
      <c r="H57" s="1">
        <v>2018</v>
      </c>
      <c r="I57" s="1">
        <v>2019</v>
      </c>
    </row>
    <row r="58" spans="1:12" x14ac:dyDescent="0.3">
      <c r="A58" s="160"/>
      <c r="B58" s="160"/>
      <c r="C58" s="28" t="s">
        <v>13</v>
      </c>
      <c r="D58" s="28">
        <v>5</v>
      </c>
      <c r="E58" s="28">
        <v>5</v>
      </c>
      <c r="F58" s="28">
        <v>5</v>
      </c>
      <c r="G58" s="28">
        <v>5</v>
      </c>
      <c r="H58" s="28">
        <v>5</v>
      </c>
      <c r="I58" s="28">
        <v>5</v>
      </c>
    </row>
    <row r="59" spans="1:12" ht="15" customHeight="1" x14ac:dyDescent="0.3">
      <c r="A59" s="160" t="s">
        <v>71</v>
      </c>
      <c r="B59" s="160"/>
      <c r="C59" s="3" t="s">
        <v>14</v>
      </c>
      <c r="D59" s="1">
        <v>2015</v>
      </c>
      <c r="E59" s="1">
        <v>2016</v>
      </c>
      <c r="F59" s="1">
        <v>2017</v>
      </c>
      <c r="G59" s="1">
        <v>2018</v>
      </c>
      <c r="H59" s="1">
        <v>2018</v>
      </c>
      <c r="I59" s="1">
        <v>2019</v>
      </c>
    </row>
    <row r="60" spans="1:12" x14ac:dyDescent="0.3">
      <c r="A60" s="160"/>
      <c r="B60" s="160"/>
      <c r="C60" s="27" t="s">
        <v>73</v>
      </c>
      <c r="D60" s="28" t="s">
        <v>29</v>
      </c>
      <c r="E60" s="28" t="s">
        <v>29</v>
      </c>
      <c r="F60" s="28" t="s">
        <v>29</v>
      </c>
      <c r="G60" s="28" t="s">
        <v>29</v>
      </c>
      <c r="H60" s="28" t="s">
        <v>29</v>
      </c>
      <c r="I60" s="28" t="s">
        <v>29</v>
      </c>
    </row>
    <row r="61" spans="1:12" x14ac:dyDescent="0.3">
      <c r="A61" s="160"/>
      <c r="B61" s="160"/>
      <c r="C61" s="27" t="s">
        <v>74</v>
      </c>
      <c r="D61" s="28" t="s">
        <v>29</v>
      </c>
      <c r="E61" s="28" t="s">
        <v>29</v>
      </c>
      <c r="F61" s="28" t="s">
        <v>29</v>
      </c>
      <c r="G61" s="28" t="s">
        <v>29</v>
      </c>
      <c r="H61" s="28" t="s">
        <v>29</v>
      </c>
      <c r="I61" s="28" t="s">
        <v>29</v>
      </c>
    </row>
    <row r="62" spans="1:12" ht="15" customHeight="1" x14ac:dyDescent="0.3">
      <c r="A62" s="160" t="s">
        <v>72</v>
      </c>
      <c r="B62" s="160"/>
      <c r="C62" s="3" t="s">
        <v>14</v>
      </c>
      <c r="D62" s="1">
        <v>2015</v>
      </c>
      <c r="E62" s="1">
        <v>2016</v>
      </c>
      <c r="F62" s="1">
        <v>2017</v>
      </c>
      <c r="G62" s="1">
        <v>2018</v>
      </c>
      <c r="H62" s="1">
        <v>2018</v>
      </c>
      <c r="I62" s="1">
        <v>2019</v>
      </c>
    </row>
    <row r="63" spans="1:12" ht="12.75" customHeight="1" x14ac:dyDescent="0.3">
      <c r="A63" s="160"/>
      <c r="B63" s="160"/>
      <c r="C63" s="28" t="s">
        <v>13</v>
      </c>
      <c r="D63" s="67" t="s">
        <v>29</v>
      </c>
      <c r="E63" s="67" t="s">
        <v>29</v>
      </c>
      <c r="F63" s="67" t="s">
        <v>29</v>
      </c>
      <c r="G63" s="67" t="s">
        <v>29</v>
      </c>
      <c r="H63" s="67" t="s">
        <v>29</v>
      </c>
      <c r="I63" s="67" t="s">
        <v>29</v>
      </c>
    </row>
    <row r="64" spans="1:12" x14ac:dyDescent="0.3">
      <c r="A64" s="165" t="s">
        <v>75</v>
      </c>
      <c r="B64" s="166"/>
      <c r="C64" s="166"/>
      <c r="D64" s="166"/>
      <c r="E64" s="166"/>
      <c r="F64" s="166"/>
      <c r="G64" s="166"/>
      <c r="H64" s="220"/>
    </row>
    <row r="65" spans="1:12" ht="15" customHeight="1" x14ac:dyDescent="0.3">
      <c r="A65" s="129" t="s">
        <v>76</v>
      </c>
      <c r="B65" s="163" t="s">
        <v>14</v>
      </c>
      <c r="C65" s="164"/>
      <c r="D65" s="1">
        <v>2015</v>
      </c>
      <c r="E65" s="1">
        <v>2016</v>
      </c>
      <c r="F65" s="1">
        <v>2017</v>
      </c>
      <c r="G65" s="1">
        <v>2018</v>
      </c>
      <c r="H65" s="1">
        <v>2019</v>
      </c>
    </row>
    <row r="66" spans="1:12" ht="26.25" customHeight="1" x14ac:dyDescent="0.3">
      <c r="A66" s="161"/>
      <c r="B66" s="130" t="s">
        <v>77</v>
      </c>
      <c r="C66" s="130"/>
      <c r="D66" s="28" t="s">
        <v>29</v>
      </c>
      <c r="E66" s="28" t="s">
        <v>29</v>
      </c>
      <c r="F66" s="28" t="s">
        <v>29</v>
      </c>
      <c r="G66" s="28" t="s">
        <v>29</v>
      </c>
      <c r="H66" s="28" t="s">
        <v>29</v>
      </c>
    </row>
    <row r="67" spans="1:12" ht="33" customHeight="1" x14ac:dyDescent="0.3">
      <c r="A67" s="161"/>
      <c r="B67" s="130" t="s">
        <v>78</v>
      </c>
      <c r="C67" s="130"/>
      <c r="D67" s="28" t="s">
        <v>29</v>
      </c>
      <c r="E67" s="28" t="s">
        <v>29</v>
      </c>
      <c r="F67" s="28" t="s">
        <v>29</v>
      </c>
      <c r="G67" s="28" t="s">
        <v>29</v>
      </c>
      <c r="H67" s="28" t="s">
        <v>29</v>
      </c>
    </row>
    <row r="68" spans="1:12" ht="39.75" customHeight="1" x14ac:dyDescent="0.3">
      <c r="A68" s="162"/>
      <c r="B68" s="130" t="s">
        <v>79</v>
      </c>
      <c r="C68" s="130"/>
      <c r="D68" s="28" t="s">
        <v>29</v>
      </c>
      <c r="E68" s="28" t="s">
        <v>29</v>
      </c>
      <c r="F68" s="28" t="s">
        <v>29</v>
      </c>
      <c r="G68" s="28" t="s">
        <v>29</v>
      </c>
      <c r="H68" s="28" t="s">
        <v>29</v>
      </c>
    </row>
    <row r="69" spans="1:12" x14ac:dyDescent="0.3">
      <c r="A69" s="165" t="s">
        <v>80</v>
      </c>
      <c r="B69" s="166"/>
      <c r="C69" s="166"/>
      <c r="D69" s="166"/>
      <c r="E69" s="166"/>
      <c r="F69" s="166"/>
      <c r="G69" s="166"/>
      <c r="H69" s="220"/>
    </row>
    <row r="70" spans="1:12" ht="15" customHeight="1" x14ac:dyDescent="0.3">
      <c r="A70" s="226" t="s">
        <v>14</v>
      </c>
      <c r="B70" s="226"/>
      <c r="C70" s="226"/>
      <c r="D70" s="1">
        <v>2015</v>
      </c>
      <c r="E70" s="1">
        <v>2016</v>
      </c>
      <c r="F70" s="1">
        <v>2017</v>
      </c>
      <c r="G70" s="1">
        <v>2018</v>
      </c>
      <c r="H70" s="1">
        <v>2019</v>
      </c>
    </row>
    <row r="71" spans="1:12" ht="32.25" customHeight="1" x14ac:dyDescent="0.3">
      <c r="A71" s="130" t="s">
        <v>127</v>
      </c>
      <c r="B71" s="130" t="s">
        <v>81</v>
      </c>
      <c r="C71" s="130"/>
      <c r="D71" s="28" t="s">
        <v>29</v>
      </c>
      <c r="E71" s="28" t="s">
        <v>29</v>
      </c>
      <c r="F71" s="28" t="s">
        <v>29</v>
      </c>
      <c r="G71" s="28" t="s">
        <v>29</v>
      </c>
      <c r="H71" s="78">
        <v>1</v>
      </c>
      <c r="J71" s="39"/>
      <c r="K71" s="39"/>
      <c r="L71" s="39"/>
    </row>
    <row r="72" spans="1:12" ht="32.25" customHeight="1" x14ac:dyDescent="0.3">
      <c r="A72" s="130"/>
      <c r="B72" s="130" t="s">
        <v>82</v>
      </c>
      <c r="C72" s="130"/>
      <c r="D72" s="28" t="s">
        <v>29</v>
      </c>
      <c r="E72" s="28" t="s">
        <v>29</v>
      </c>
      <c r="F72" s="17">
        <v>0</v>
      </c>
      <c r="G72" s="17">
        <v>0</v>
      </c>
      <c r="H72" s="17">
        <v>0</v>
      </c>
    </row>
    <row r="73" spans="1:12" ht="27.6" x14ac:dyDescent="0.3">
      <c r="A73" s="48" t="s">
        <v>83</v>
      </c>
      <c r="B73" s="122" t="s">
        <v>84</v>
      </c>
      <c r="C73" s="123"/>
      <c r="D73" s="16">
        <v>20</v>
      </c>
      <c r="E73" s="16">
        <v>594</v>
      </c>
      <c r="F73" s="16">
        <v>803</v>
      </c>
      <c r="G73" s="16">
        <v>1044</v>
      </c>
      <c r="H73" s="67">
        <v>3323</v>
      </c>
    </row>
    <row r="74" spans="1:12" x14ac:dyDescent="0.3">
      <c r="A74" s="48" t="s">
        <v>85</v>
      </c>
      <c r="B74" s="130" t="s">
        <v>86</v>
      </c>
      <c r="C74" s="130"/>
      <c r="D74" s="16">
        <v>0</v>
      </c>
      <c r="E74" s="16">
        <v>5</v>
      </c>
      <c r="F74" s="16">
        <v>44</v>
      </c>
      <c r="G74" s="16">
        <v>56</v>
      </c>
      <c r="H74" s="67">
        <v>133</v>
      </c>
    </row>
    <row r="75" spans="1:12" s="43" customFormat="1" x14ac:dyDescent="0.3">
      <c r="A75" s="51"/>
      <c r="B75" s="51"/>
      <c r="C75" s="51"/>
      <c r="D75" s="42"/>
      <c r="E75" s="42"/>
      <c r="F75" s="72"/>
      <c r="G75" s="72"/>
      <c r="H75" s="29"/>
    </row>
    <row r="76" spans="1:12" ht="15" customHeight="1" x14ac:dyDescent="0.3">
      <c r="A76" s="165" t="s">
        <v>94</v>
      </c>
      <c r="B76" s="166"/>
      <c r="C76" s="166"/>
      <c r="D76" s="166"/>
      <c r="E76" s="166"/>
      <c r="F76" s="25"/>
      <c r="G76" s="73"/>
    </row>
    <row r="77" spans="1:12" x14ac:dyDescent="0.3">
      <c r="A77" s="229" t="s">
        <v>63</v>
      </c>
      <c r="B77" s="229"/>
      <c r="C77" s="229"/>
      <c r="D77" s="18" t="s">
        <v>91</v>
      </c>
      <c r="E77" s="70" t="s">
        <v>93</v>
      </c>
      <c r="F77" s="25"/>
      <c r="G77" s="73"/>
    </row>
    <row r="78" spans="1:12" x14ac:dyDescent="0.3">
      <c r="A78" s="130" t="s">
        <v>87</v>
      </c>
      <c r="B78" s="130"/>
      <c r="C78" s="130"/>
      <c r="D78" s="16" t="s">
        <v>148</v>
      </c>
      <c r="E78" s="71" t="s">
        <v>148</v>
      </c>
      <c r="F78" s="25"/>
      <c r="G78" s="73"/>
    </row>
    <row r="79" spans="1:12" x14ac:dyDescent="0.3">
      <c r="A79" s="130" t="s">
        <v>88</v>
      </c>
      <c r="B79" s="130"/>
      <c r="C79" s="130"/>
      <c r="D79" s="16" t="s">
        <v>148</v>
      </c>
      <c r="E79" s="71" t="s">
        <v>148</v>
      </c>
      <c r="F79" s="25"/>
      <c r="G79" s="73"/>
    </row>
    <row r="80" spans="1:12" ht="30.75" customHeight="1" x14ac:dyDescent="0.3">
      <c r="A80" s="130" t="s">
        <v>89</v>
      </c>
      <c r="B80" s="130"/>
      <c r="C80" s="130"/>
      <c r="D80" s="230" t="s">
        <v>149</v>
      </c>
      <c r="E80" s="231"/>
      <c r="F80" s="25"/>
      <c r="G80" s="73"/>
    </row>
    <row r="81" spans="1:9" ht="39.75" customHeight="1" x14ac:dyDescent="0.3">
      <c r="A81" s="129" t="s">
        <v>90</v>
      </c>
      <c r="B81" s="129"/>
      <c r="C81" s="129"/>
      <c r="D81" s="227" t="s">
        <v>150</v>
      </c>
      <c r="E81" s="228"/>
      <c r="F81" s="25"/>
      <c r="G81" s="73"/>
    </row>
    <row r="82" spans="1:9" ht="12.75" customHeight="1" x14ac:dyDescent="0.3">
      <c r="A82" s="165" t="s">
        <v>95</v>
      </c>
      <c r="B82" s="166"/>
      <c r="C82" s="166"/>
      <c r="D82" s="166"/>
      <c r="E82" s="166"/>
      <c r="F82" s="166"/>
      <c r="G82" s="166"/>
      <c r="H82" s="220"/>
    </row>
    <row r="83" spans="1:9" ht="25.5" customHeight="1" x14ac:dyDescent="0.3">
      <c r="A83" s="226" t="s">
        <v>14</v>
      </c>
      <c r="B83" s="226"/>
      <c r="C83" s="226"/>
      <c r="D83" s="1">
        <v>2015</v>
      </c>
      <c r="E83" s="1">
        <v>2016</v>
      </c>
      <c r="F83" s="1">
        <v>2017</v>
      </c>
      <c r="G83" s="1">
        <v>2018</v>
      </c>
      <c r="H83" s="1">
        <v>2019</v>
      </c>
    </row>
    <row r="84" spans="1:9" ht="39.75" customHeight="1" x14ac:dyDescent="0.3">
      <c r="A84" s="171" t="s">
        <v>96</v>
      </c>
      <c r="B84" s="172"/>
      <c r="C84" s="173"/>
      <c r="D84" s="17">
        <f>+((3000*7.5)+(2350*5)+1608.33+783.33+72.74)/83900</f>
        <v>0.43759713945172829</v>
      </c>
      <c r="E84" s="35">
        <f>+((2350*12)+(3000*12)+3000+2350+366+366)/160459</f>
        <v>0.43800597037249389</v>
      </c>
      <c r="F84" s="41">
        <v>0.5</v>
      </c>
      <c r="G84" s="74">
        <v>0.27</v>
      </c>
      <c r="H84" s="75">
        <v>0.22963067438407092</v>
      </c>
    </row>
    <row r="85" spans="1:9" ht="41.25" customHeight="1" x14ac:dyDescent="0.3">
      <c r="A85" s="171" t="s">
        <v>97</v>
      </c>
      <c r="B85" s="172"/>
      <c r="C85" s="173"/>
      <c r="D85" s="17">
        <f>+((3000*7.5)+(2350*5)+1608.33+783.33+72.74)/-302727</f>
        <v>-0.12127890805907633</v>
      </c>
      <c r="E85" s="35">
        <f>+((2350*12)+(3000*12)+3000+2350+366+366)/179949</f>
        <v>0.39056621598341751</v>
      </c>
      <c r="F85" s="35">
        <v>-0.04</v>
      </c>
      <c r="G85" s="35">
        <v>-0.24</v>
      </c>
      <c r="H85" s="35">
        <v>8.3977783620716853</v>
      </c>
      <c r="I85" s="29">
        <v>-6344.5300000000279</v>
      </c>
    </row>
    <row r="86" spans="1:9" ht="12.75" customHeight="1" x14ac:dyDescent="0.3">
      <c r="A86" s="165" t="s">
        <v>98</v>
      </c>
      <c r="B86" s="166"/>
      <c r="C86" s="166"/>
      <c r="D86" s="166"/>
      <c r="E86" s="166"/>
      <c r="F86" s="166"/>
      <c r="G86" s="166"/>
      <c r="H86" s="220"/>
    </row>
    <row r="87" spans="1:9" x14ac:dyDescent="0.3">
      <c r="A87" s="178" t="s">
        <v>99</v>
      </c>
      <c r="B87" s="179"/>
      <c r="C87" s="3" t="s">
        <v>14</v>
      </c>
      <c r="D87" s="1">
        <v>2015</v>
      </c>
      <c r="E87" s="1">
        <v>2016</v>
      </c>
      <c r="F87" s="1">
        <v>2017</v>
      </c>
      <c r="G87" s="1">
        <v>2018</v>
      </c>
      <c r="H87" s="1">
        <v>2019</v>
      </c>
    </row>
    <row r="88" spans="1:9" x14ac:dyDescent="0.3">
      <c r="A88" s="174"/>
      <c r="B88" s="175"/>
      <c r="C88" s="30" t="s">
        <v>100</v>
      </c>
      <c r="D88" s="28">
        <v>2</v>
      </c>
      <c r="E88" s="28">
        <v>3</v>
      </c>
      <c r="F88" s="28">
        <v>3</v>
      </c>
      <c r="G88" s="28">
        <v>4</v>
      </c>
      <c r="H88" s="28">
        <v>5</v>
      </c>
    </row>
    <row r="89" spans="1:9" x14ac:dyDescent="0.3">
      <c r="A89" s="176"/>
      <c r="B89" s="177"/>
      <c r="C89" s="31" t="s">
        <v>101</v>
      </c>
      <c r="D89" s="28">
        <v>4</v>
      </c>
      <c r="E89" s="28">
        <v>4</v>
      </c>
      <c r="F89" s="28">
        <v>4</v>
      </c>
      <c r="G89" s="28">
        <v>9</v>
      </c>
      <c r="H89" s="28">
        <v>13</v>
      </c>
    </row>
    <row r="90" spans="1:9" x14ac:dyDescent="0.3">
      <c r="A90" s="178" t="s">
        <v>102</v>
      </c>
      <c r="B90" s="179"/>
      <c r="C90" s="3" t="s">
        <v>14</v>
      </c>
      <c r="D90" s="1">
        <v>2015</v>
      </c>
      <c r="E90" s="1">
        <v>2016</v>
      </c>
      <c r="F90" s="1">
        <v>2017</v>
      </c>
      <c r="G90" s="1">
        <v>2018</v>
      </c>
      <c r="H90" s="1">
        <v>2019</v>
      </c>
    </row>
    <row r="91" spans="1:9" x14ac:dyDescent="0.3">
      <c r="A91" s="174"/>
      <c r="B91" s="175"/>
      <c r="C91" s="31" t="s">
        <v>103</v>
      </c>
      <c r="D91" s="28">
        <v>1</v>
      </c>
      <c r="E91" s="16">
        <v>1</v>
      </c>
      <c r="F91" s="16">
        <v>1</v>
      </c>
      <c r="G91" s="16">
        <v>2</v>
      </c>
      <c r="H91" s="16">
        <v>3</v>
      </c>
    </row>
    <row r="92" spans="1:9" x14ac:dyDescent="0.3">
      <c r="A92" s="174"/>
      <c r="B92" s="175"/>
      <c r="C92" s="31" t="s">
        <v>104</v>
      </c>
      <c r="D92" s="28">
        <v>1</v>
      </c>
      <c r="E92" s="16">
        <v>1</v>
      </c>
      <c r="F92" s="16">
        <v>1</v>
      </c>
      <c r="G92" s="16">
        <v>1</v>
      </c>
      <c r="H92" s="16">
        <v>0</v>
      </c>
    </row>
    <row r="93" spans="1:9" x14ac:dyDescent="0.3">
      <c r="A93" s="174"/>
      <c r="B93" s="175"/>
      <c r="C93" s="31" t="s">
        <v>105</v>
      </c>
      <c r="D93" s="28">
        <v>2</v>
      </c>
      <c r="E93" s="16">
        <v>2</v>
      </c>
      <c r="F93" s="16">
        <v>2</v>
      </c>
      <c r="G93" s="16">
        <v>8</v>
      </c>
      <c r="H93" s="16">
        <v>13</v>
      </c>
    </row>
    <row r="94" spans="1:9" x14ac:dyDescent="0.3">
      <c r="A94" s="176"/>
      <c r="B94" s="177"/>
      <c r="C94" s="31" t="s">
        <v>106</v>
      </c>
      <c r="D94" s="28">
        <v>2</v>
      </c>
      <c r="E94" s="16">
        <v>3</v>
      </c>
      <c r="F94" s="16">
        <v>3</v>
      </c>
      <c r="G94" s="16">
        <v>2</v>
      </c>
      <c r="H94" s="16">
        <v>2</v>
      </c>
    </row>
    <row r="95" spans="1:9" ht="15" customHeight="1" x14ac:dyDescent="0.3">
      <c r="A95" s="178" t="s">
        <v>107</v>
      </c>
      <c r="B95" s="179"/>
      <c r="C95" s="3" t="s">
        <v>14</v>
      </c>
      <c r="D95" s="1">
        <v>2015</v>
      </c>
      <c r="E95" s="1">
        <v>2016</v>
      </c>
      <c r="F95" s="1">
        <v>2017</v>
      </c>
      <c r="G95" s="1">
        <v>2018</v>
      </c>
      <c r="H95" s="1">
        <v>2019</v>
      </c>
    </row>
    <row r="96" spans="1:9" x14ac:dyDescent="0.3">
      <c r="A96" s="176"/>
      <c r="B96" s="177"/>
      <c r="C96" s="20" t="s">
        <v>13</v>
      </c>
      <c r="D96" s="28">
        <v>1</v>
      </c>
      <c r="E96" s="28">
        <v>1</v>
      </c>
      <c r="F96" s="28">
        <v>2</v>
      </c>
      <c r="G96" s="28">
        <v>2</v>
      </c>
      <c r="H96" s="28">
        <v>3</v>
      </c>
    </row>
    <row r="97" spans="1:8" ht="15" customHeight="1" x14ac:dyDescent="0.3">
      <c r="A97" s="178" t="s">
        <v>108</v>
      </c>
      <c r="B97" s="179"/>
      <c r="C97" s="3" t="s">
        <v>14</v>
      </c>
      <c r="D97" s="1">
        <v>2015</v>
      </c>
      <c r="E97" s="1">
        <v>2016</v>
      </c>
      <c r="F97" s="1">
        <v>2017</v>
      </c>
      <c r="G97" s="1">
        <v>2018</v>
      </c>
      <c r="H97" s="1">
        <v>2019</v>
      </c>
    </row>
    <row r="98" spans="1:8" x14ac:dyDescent="0.3">
      <c r="A98" s="174"/>
      <c r="B98" s="175"/>
      <c r="C98" s="33" t="s">
        <v>109</v>
      </c>
      <c r="D98" s="28">
        <v>6</v>
      </c>
      <c r="E98" s="28">
        <v>2</v>
      </c>
      <c r="F98" s="28">
        <v>0</v>
      </c>
      <c r="G98" s="67">
        <v>7</v>
      </c>
      <c r="H98" s="67">
        <v>9</v>
      </c>
    </row>
    <row r="99" spans="1:8" x14ac:dyDescent="0.3">
      <c r="A99" s="174"/>
      <c r="B99" s="175"/>
      <c r="C99" s="33" t="s">
        <v>17</v>
      </c>
      <c r="D99" s="28">
        <v>0</v>
      </c>
      <c r="E99" s="28">
        <v>5</v>
      </c>
      <c r="F99" s="28">
        <v>7</v>
      </c>
      <c r="G99" s="67">
        <v>6</v>
      </c>
      <c r="H99" s="67">
        <v>5</v>
      </c>
    </row>
    <row r="100" spans="1:8" x14ac:dyDescent="0.3">
      <c r="A100" s="176"/>
      <c r="B100" s="177"/>
      <c r="C100" s="33" t="s">
        <v>144</v>
      </c>
      <c r="D100" s="28">
        <v>0</v>
      </c>
      <c r="E100" s="28">
        <v>0</v>
      </c>
      <c r="F100" s="28">
        <v>0</v>
      </c>
      <c r="G100" s="67">
        <v>0</v>
      </c>
      <c r="H100" s="67">
        <v>4</v>
      </c>
    </row>
    <row r="101" spans="1:8" ht="15" customHeight="1" x14ac:dyDescent="0.3">
      <c r="A101" s="178" t="s">
        <v>110</v>
      </c>
      <c r="B101" s="179"/>
      <c r="C101" s="3" t="s">
        <v>14</v>
      </c>
      <c r="D101" s="1">
        <v>2015</v>
      </c>
      <c r="E101" s="1">
        <v>2016</v>
      </c>
      <c r="F101" s="1">
        <v>2017</v>
      </c>
      <c r="G101" s="1">
        <v>2018</v>
      </c>
      <c r="H101" s="1">
        <v>2019</v>
      </c>
    </row>
    <row r="102" spans="1:8" x14ac:dyDescent="0.3">
      <c r="A102" s="176"/>
      <c r="B102" s="177"/>
      <c r="C102" s="26" t="s">
        <v>13</v>
      </c>
      <c r="D102" s="25" t="s">
        <v>29</v>
      </c>
      <c r="E102" s="16">
        <v>1</v>
      </c>
      <c r="F102" s="16" t="s">
        <v>29</v>
      </c>
      <c r="G102" s="16">
        <v>1</v>
      </c>
      <c r="H102" s="16">
        <v>4</v>
      </c>
    </row>
    <row r="103" spans="1:8" ht="15" customHeight="1" x14ac:dyDescent="0.3">
      <c r="A103" s="180" t="s">
        <v>111</v>
      </c>
      <c r="B103" s="181"/>
      <c r="C103" s="3" t="s">
        <v>14</v>
      </c>
      <c r="D103" s="1">
        <v>2015</v>
      </c>
      <c r="E103" s="1">
        <v>2016</v>
      </c>
      <c r="F103" s="1">
        <v>2017</v>
      </c>
      <c r="G103" s="1">
        <v>2018</v>
      </c>
      <c r="H103" s="1">
        <v>2019</v>
      </c>
    </row>
    <row r="104" spans="1:8" x14ac:dyDescent="0.3">
      <c r="A104" s="182"/>
      <c r="B104" s="183"/>
      <c r="C104" s="33" t="s">
        <v>128</v>
      </c>
      <c r="D104" s="50">
        <v>2</v>
      </c>
      <c r="E104" s="50">
        <v>2</v>
      </c>
      <c r="F104" s="50">
        <v>2</v>
      </c>
      <c r="G104" s="50">
        <v>6</v>
      </c>
      <c r="H104" s="50">
        <v>10</v>
      </c>
    </row>
    <row r="105" spans="1:8" x14ac:dyDescent="0.3">
      <c r="A105" s="182"/>
      <c r="B105" s="183"/>
      <c r="C105" s="33" t="s">
        <v>112</v>
      </c>
      <c r="D105" s="50">
        <v>2</v>
      </c>
      <c r="E105" s="50">
        <v>3</v>
      </c>
      <c r="F105" s="50">
        <v>3</v>
      </c>
      <c r="G105" s="50">
        <v>4</v>
      </c>
      <c r="H105" s="50">
        <v>6</v>
      </c>
    </row>
    <row r="106" spans="1:8" x14ac:dyDescent="0.3">
      <c r="A106" s="232"/>
      <c r="B106" s="233"/>
      <c r="C106" s="33" t="s">
        <v>113</v>
      </c>
      <c r="D106" s="16">
        <v>2</v>
      </c>
      <c r="E106" s="16">
        <v>2</v>
      </c>
      <c r="F106" s="16">
        <v>2</v>
      </c>
      <c r="G106" s="16">
        <v>3</v>
      </c>
      <c r="H106" s="16">
        <v>2</v>
      </c>
    </row>
    <row r="107" spans="1:8" x14ac:dyDescent="0.3">
      <c r="A107" s="165" t="s">
        <v>114</v>
      </c>
      <c r="B107" s="166"/>
      <c r="C107" s="166"/>
      <c r="D107" s="166"/>
      <c r="E107" s="166"/>
      <c r="F107" s="166"/>
      <c r="G107" s="166"/>
      <c r="H107" s="220"/>
    </row>
    <row r="108" spans="1:8" ht="15" customHeight="1" x14ac:dyDescent="0.3">
      <c r="A108" s="193" t="s">
        <v>14</v>
      </c>
      <c r="B108" s="234"/>
      <c r="C108" s="194"/>
      <c r="D108" s="1">
        <v>2015</v>
      </c>
      <c r="E108" s="1">
        <v>2016</v>
      </c>
      <c r="F108" s="1">
        <v>2017</v>
      </c>
      <c r="G108" s="1">
        <v>2018</v>
      </c>
      <c r="H108" s="1">
        <v>2019</v>
      </c>
    </row>
    <row r="109" spans="1:8" x14ac:dyDescent="0.3">
      <c r="A109" s="171" t="s">
        <v>115</v>
      </c>
      <c r="B109" s="172"/>
      <c r="C109" s="173"/>
      <c r="D109" s="16" t="s">
        <v>29</v>
      </c>
      <c r="E109" s="82">
        <v>600</v>
      </c>
      <c r="F109" s="82">
        <v>220</v>
      </c>
      <c r="G109" s="82">
        <v>3317.15</v>
      </c>
      <c r="H109" s="82">
        <v>2604.2300000000023</v>
      </c>
    </row>
    <row r="110" spans="1:8" x14ac:dyDescent="0.3">
      <c r="A110" s="171" t="s">
        <v>116</v>
      </c>
      <c r="B110" s="172"/>
      <c r="C110" s="173"/>
      <c r="D110" s="16">
        <v>1</v>
      </c>
      <c r="E110" s="67">
        <v>2</v>
      </c>
      <c r="F110" s="67">
        <v>1</v>
      </c>
      <c r="G110" s="67">
        <v>5</v>
      </c>
      <c r="H110" s="67">
        <v>4</v>
      </c>
    </row>
    <row r="111" spans="1:8" ht="29.25" customHeight="1" x14ac:dyDescent="0.3">
      <c r="A111" s="171" t="s">
        <v>117</v>
      </c>
      <c r="B111" s="172"/>
      <c r="C111" s="173"/>
      <c r="D111" s="17">
        <v>1</v>
      </c>
      <c r="E111" s="83">
        <f>(2/7)</f>
        <v>0.2857142857142857</v>
      </c>
      <c r="F111" s="83">
        <f>(2/7)</f>
        <v>0.2857142857142857</v>
      </c>
      <c r="G111" s="83">
        <f>(11/13)</f>
        <v>0.84615384615384615</v>
      </c>
      <c r="H111" s="83">
        <f>(9/18)</f>
        <v>0.5</v>
      </c>
    </row>
  </sheetData>
  <mergeCells count="89">
    <mergeCell ref="A86:H86"/>
    <mergeCell ref="A107:H107"/>
    <mergeCell ref="A111:C111"/>
    <mergeCell ref="A87:B89"/>
    <mergeCell ref="A90:B94"/>
    <mergeCell ref="A95:B96"/>
    <mergeCell ref="A101:B102"/>
    <mergeCell ref="A103:B106"/>
    <mergeCell ref="A108:C108"/>
    <mergeCell ref="A109:C109"/>
    <mergeCell ref="A110:C110"/>
    <mergeCell ref="A97:B100"/>
    <mergeCell ref="A85:C85"/>
    <mergeCell ref="D81:E81"/>
    <mergeCell ref="A82:H82"/>
    <mergeCell ref="B74:C74"/>
    <mergeCell ref="A77:C77"/>
    <mergeCell ref="A78:C78"/>
    <mergeCell ref="A79:C79"/>
    <mergeCell ref="A80:C80"/>
    <mergeCell ref="A76:E76"/>
    <mergeCell ref="D80:E80"/>
    <mergeCell ref="A81:C81"/>
    <mergeCell ref="A83:C83"/>
    <mergeCell ref="A84:C84"/>
    <mergeCell ref="B73:C73"/>
    <mergeCell ref="A57:B58"/>
    <mergeCell ref="A59:B61"/>
    <mergeCell ref="A62:B63"/>
    <mergeCell ref="A65:A68"/>
    <mergeCell ref="B65:C65"/>
    <mergeCell ref="B66:C66"/>
    <mergeCell ref="B67:C67"/>
    <mergeCell ref="B68:C68"/>
    <mergeCell ref="A70:C70"/>
    <mergeCell ref="A71:A72"/>
    <mergeCell ref="B71:C71"/>
    <mergeCell ref="B72:C72"/>
    <mergeCell ref="A64:H64"/>
    <mergeCell ref="A69:H69"/>
    <mergeCell ref="A55:B56"/>
    <mergeCell ref="A45:B45"/>
    <mergeCell ref="A46:B46"/>
    <mergeCell ref="A47:B47"/>
    <mergeCell ref="A48:B48"/>
    <mergeCell ref="A49:B49"/>
    <mergeCell ref="A50:F50"/>
    <mergeCell ref="A51:B51"/>
    <mergeCell ref="C51:F51"/>
    <mergeCell ref="A52:B52"/>
    <mergeCell ref="C52:F52"/>
    <mergeCell ref="A54:I54"/>
    <mergeCell ref="A41:D41"/>
    <mergeCell ref="E41:F41"/>
    <mergeCell ref="A43:A44"/>
    <mergeCell ref="C43:D43"/>
    <mergeCell ref="E43:F43"/>
    <mergeCell ref="G43:H43"/>
    <mergeCell ref="I43:J43"/>
    <mergeCell ref="A42:L42"/>
    <mergeCell ref="B19:C19"/>
    <mergeCell ref="A40:D40"/>
    <mergeCell ref="E40:F40"/>
    <mergeCell ref="A20:A21"/>
    <mergeCell ref="B20:C20"/>
    <mergeCell ref="B21:C21"/>
    <mergeCell ref="A22:B23"/>
    <mergeCell ref="A24:A25"/>
    <mergeCell ref="A26:C27"/>
    <mergeCell ref="A28:C29"/>
    <mergeCell ref="A33:B33"/>
    <mergeCell ref="C33:E33"/>
    <mergeCell ref="A34:D39"/>
    <mergeCell ref="A1:H1"/>
    <mergeCell ref="A8:B11"/>
    <mergeCell ref="K43:L43"/>
    <mergeCell ref="A31:H31"/>
    <mergeCell ref="A12:H12"/>
    <mergeCell ref="A2:B2"/>
    <mergeCell ref="A3:B4"/>
    <mergeCell ref="A5:B5"/>
    <mergeCell ref="A6:B7"/>
    <mergeCell ref="A13:A19"/>
    <mergeCell ref="B13:C13"/>
    <mergeCell ref="B14:C14"/>
    <mergeCell ref="B15:C15"/>
    <mergeCell ref="B16:C16"/>
    <mergeCell ref="B17:C17"/>
    <mergeCell ref="B18:C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opLeftCell="A25" workbookViewId="0">
      <selection activeCell="G82" sqref="G82"/>
    </sheetView>
  </sheetViews>
  <sheetFormatPr baseColWidth="10" defaultColWidth="11.44140625" defaultRowHeight="13.8" x14ac:dyDescent="0.3"/>
  <cols>
    <col min="1" max="1" width="21.44140625" style="29" customWidth="1"/>
    <col min="2" max="2" width="25" style="29" customWidth="1"/>
    <col min="3" max="7" width="17.109375" style="29" customWidth="1"/>
    <col min="8" max="8" width="17" style="29" customWidth="1"/>
    <col min="9" max="10" width="12.44140625" style="29" bestFit="1" customWidth="1"/>
    <col min="11" max="11" width="11.6640625" style="29" bestFit="1" customWidth="1"/>
    <col min="12" max="16384" width="11.44140625" style="29"/>
  </cols>
  <sheetData>
    <row r="1" spans="1:11" x14ac:dyDescent="0.3">
      <c r="A1" s="151" t="s">
        <v>6</v>
      </c>
      <c r="B1" s="152"/>
      <c r="C1" s="152"/>
      <c r="D1" s="152"/>
      <c r="E1" s="152"/>
      <c r="F1" s="152"/>
      <c r="G1" s="152"/>
    </row>
    <row r="2" spans="1:11" x14ac:dyDescent="0.3">
      <c r="A2" s="216" t="s">
        <v>7</v>
      </c>
      <c r="B2" s="217"/>
      <c r="C2" s="8" t="s">
        <v>14</v>
      </c>
      <c r="D2" s="1">
        <v>2015</v>
      </c>
      <c r="E2" s="1">
        <v>2016</v>
      </c>
      <c r="F2" s="1">
        <v>2017</v>
      </c>
      <c r="G2" s="1">
        <v>2018</v>
      </c>
    </row>
    <row r="3" spans="1:11" x14ac:dyDescent="0.3">
      <c r="A3" s="212" t="s">
        <v>5</v>
      </c>
      <c r="B3" s="213"/>
      <c r="C3" s="9" t="s">
        <v>0</v>
      </c>
      <c r="D3" s="2">
        <v>0</v>
      </c>
      <c r="E3" s="2">
        <v>0</v>
      </c>
      <c r="F3" s="2">
        <v>0</v>
      </c>
      <c r="G3" s="2">
        <v>0</v>
      </c>
    </row>
    <row r="4" spans="1:11" x14ac:dyDescent="0.3">
      <c r="A4" s="214"/>
      <c r="B4" s="215"/>
      <c r="C4" s="9" t="s">
        <v>1</v>
      </c>
      <c r="D4" s="2">
        <v>2</v>
      </c>
      <c r="E4" s="2">
        <v>2</v>
      </c>
      <c r="F4" s="2">
        <v>2</v>
      </c>
      <c r="G4" s="2">
        <v>2</v>
      </c>
    </row>
    <row r="5" spans="1:11" x14ac:dyDescent="0.3">
      <c r="A5" s="216" t="s">
        <v>2</v>
      </c>
      <c r="B5" s="217"/>
      <c r="C5" s="8" t="s">
        <v>14</v>
      </c>
      <c r="D5" s="1">
        <v>2015</v>
      </c>
      <c r="E5" s="1">
        <v>2016</v>
      </c>
      <c r="F5" s="1">
        <v>2017</v>
      </c>
      <c r="G5" s="1">
        <v>2018</v>
      </c>
    </row>
    <row r="6" spans="1:11" x14ac:dyDescent="0.3">
      <c r="A6" s="137" t="s">
        <v>8</v>
      </c>
      <c r="B6" s="139"/>
      <c r="C6" s="5" t="s">
        <v>9</v>
      </c>
      <c r="D6" s="7" t="s">
        <v>11</v>
      </c>
      <c r="E6" s="7" t="s">
        <v>118</v>
      </c>
      <c r="F6" s="7" t="s">
        <v>118</v>
      </c>
      <c r="G6" s="7" t="s">
        <v>118</v>
      </c>
      <c r="H6" s="56"/>
      <c r="I6" s="56"/>
      <c r="J6" s="56"/>
      <c r="K6" s="56"/>
    </row>
    <row r="7" spans="1:11" ht="27.6" x14ac:dyDescent="0.3">
      <c r="A7" s="140"/>
      <c r="B7" s="142"/>
      <c r="C7" s="6" t="s">
        <v>10</v>
      </c>
      <c r="D7" s="7" t="s">
        <v>12</v>
      </c>
      <c r="E7" s="7" t="s">
        <v>119</v>
      </c>
      <c r="F7" s="7" t="s">
        <v>119</v>
      </c>
      <c r="G7" s="7" t="s">
        <v>119</v>
      </c>
      <c r="H7" s="56"/>
      <c r="I7" s="56"/>
      <c r="J7" s="56"/>
      <c r="K7" s="56"/>
    </row>
    <row r="8" spans="1:11" x14ac:dyDescent="0.3">
      <c r="A8" s="137" t="s">
        <v>15</v>
      </c>
      <c r="B8" s="139"/>
      <c r="C8" s="8" t="s">
        <v>14</v>
      </c>
      <c r="D8" s="1">
        <v>2015</v>
      </c>
      <c r="E8" s="1">
        <v>2016</v>
      </c>
      <c r="F8" s="1">
        <v>2017</v>
      </c>
      <c r="G8" s="1">
        <v>2018</v>
      </c>
    </row>
    <row r="9" spans="1:11" x14ac:dyDescent="0.3">
      <c r="A9" s="140"/>
      <c r="B9" s="142"/>
      <c r="C9" s="6" t="s">
        <v>16</v>
      </c>
      <c r="D9" s="2">
        <v>2</v>
      </c>
      <c r="E9" s="7" t="s">
        <v>13</v>
      </c>
      <c r="F9" s="7" t="s">
        <v>13</v>
      </c>
      <c r="G9" s="7" t="s">
        <v>13</v>
      </c>
    </row>
    <row r="10" spans="1:11" x14ac:dyDescent="0.3">
      <c r="A10" s="140"/>
      <c r="B10" s="142"/>
      <c r="C10" s="6" t="s">
        <v>17</v>
      </c>
      <c r="D10" s="7" t="s">
        <v>13</v>
      </c>
      <c r="E10" s="2">
        <v>2</v>
      </c>
      <c r="F10" s="2">
        <v>2</v>
      </c>
      <c r="G10" s="2">
        <v>2</v>
      </c>
    </row>
    <row r="11" spans="1:11" x14ac:dyDescent="0.3">
      <c r="A11" s="165" t="s">
        <v>122</v>
      </c>
      <c r="B11" s="166"/>
      <c r="C11" s="166"/>
      <c r="D11" s="166"/>
      <c r="E11" s="166"/>
      <c r="F11" s="166"/>
      <c r="G11" s="166"/>
    </row>
    <row r="12" spans="1:11" ht="15" customHeight="1" x14ac:dyDescent="0.3">
      <c r="A12" s="190" t="s">
        <v>18</v>
      </c>
      <c r="B12" s="193" t="s">
        <v>14</v>
      </c>
      <c r="C12" s="194"/>
      <c r="D12" s="1">
        <v>2015</v>
      </c>
      <c r="E12" s="1">
        <v>2016</v>
      </c>
      <c r="F12" s="1">
        <v>2017</v>
      </c>
      <c r="G12" s="1">
        <v>2018</v>
      </c>
    </row>
    <row r="13" spans="1:11" x14ac:dyDescent="0.3">
      <c r="A13" s="191"/>
      <c r="B13" s="195" t="s">
        <v>19</v>
      </c>
      <c r="C13" s="196"/>
      <c r="D13" s="2">
        <v>2</v>
      </c>
      <c r="E13" s="2">
        <v>3</v>
      </c>
      <c r="F13" s="2">
        <v>3</v>
      </c>
      <c r="G13" s="2">
        <v>5</v>
      </c>
    </row>
    <row r="14" spans="1:11" ht="69" x14ac:dyDescent="0.3">
      <c r="A14" s="191"/>
      <c r="B14" s="195" t="s">
        <v>20</v>
      </c>
      <c r="C14" s="196"/>
      <c r="D14" s="4" t="s">
        <v>25</v>
      </c>
      <c r="E14" s="4" t="s">
        <v>120</v>
      </c>
      <c r="F14" s="4" t="s">
        <v>129</v>
      </c>
      <c r="G14" s="4" t="s">
        <v>132</v>
      </c>
    </row>
    <row r="15" spans="1:11" ht="69" x14ac:dyDescent="0.3">
      <c r="A15" s="191"/>
      <c r="B15" s="195" t="s">
        <v>21</v>
      </c>
      <c r="C15" s="196"/>
      <c r="D15" s="22" t="s">
        <v>26</v>
      </c>
      <c r="E15" s="22" t="s">
        <v>121</v>
      </c>
      <c r="F15" s="22" t="s">
        <v>121</v>
      </c>
      <c r="G15" s="22" t="s">
        <v>133</v>
      </c>
    </row>
    <row r="16" spans="1:11" ht="15" customHeight="1" x14ac:dyDescent="0.3">
      <c r="A16" s="191"/>
      <c r="B16" s="195" t="s">
        <v>22</v>
      </c>
      <c r="C16" s="196"/>
      <c r="D16" s="23">
        <v>2</v>
      </c>
      <c r="E16" s="23">
        <v>2</v>
      </c>
      <c r="F16" s="23">
        <v>2</v>
      </c>
      <c r="G16" s="23">
        <v>2</v>
      </c>
    </row>
    <row r="17" spans="1:7" ht="15" customHeight="1" x14ac:dyDescent="0.3">
      <c r="A17" s="191"/>
      <c r="B17" s="195" t="s">
        <v>23</v>
      </c>
      <c r="C17" s="196"/>
      <c r="D17" s="23">
        <v>2</v>
      </c>
      <c r="E17" s="23">
        <v>2</v>
      </c>
      <c r="F17" s="23">
        <v>2</v>
      </c>
      <c r="G17" s="23">
        <v>2</v>
      </c>
    </row>
    <row r="18" spans="1:7" ht="27" customHeight="1" x14ac:dyDescent="0.3">
      <c r="A18" s="192"/>
      <c r="B18" s="197" t="s">
        <v>24</v>
      </c>
      <c r="C18" s="198"/>
      <c r="D18" s="13">
        <v>1</v>
      </c>
      <c r="E18" s="13">
        <v>1</v>
      </c>
      <c r="F18" s="13">
        <v>1</v>
      </c>
      <c r="G18" s="13">
        <v>1</v>
      </c>
    </row>
    <row r="19" spans="1:7" ht="15" customHeight="1" x14ac:dyDescent="0.3">
      <c r="A19" s="190" t="s">
        <v>27</v>
      </c>
      <c r="B19" s="193" t="s">
        <v>14</v>
      </c>
      <c r="C19" s="194"/>
      <c r="D19" s="1">
        <v>2015</v>
      </c>
      <c r="E19" s="1">
        <v>2016</v>
      </c>
      <c r="F19" s="1">
        <v>2017</v>
      </c>
      <c r="G19" s="1">
        <v>2018</v>
      </c>
    </row>
    <row r="20" spans="1:7" ht="30.75" customHeight="1" x14ac:dyDescent="0.3">
      <c r="A20" s="192"/>
      <c r="B20" s="199" t="s">
        <v>28</v>
      </c>
      <c r="C20" s="200"/>
      <c r="D20" s="14" t="s">
        <v>29</v>
      </c>
      <c r="E20" s="14" t="s">
        <v>29</v>
      </c>
      <c r="F20" s="36" t="s">
        <v>29</v>
      </c>
      <c r="G20" s="46" t="s">
        <v>29</v>
      </c>
    </row>
    <row r="21" spans="1:7" ht="41.4" x14ac:dyDescent="0.3">
      <c r="A21" s="137" t="s">
        <v>30</v>
      </c>
      <c r="B21" s="139"/>
      <c r="C21" s="15" t="s">
        <v>31</v>
      </c>
      <c r="D21" s="15" t="s">
        <v>22</v>
      </c>
      <c r="E21" s="15" t="s">
        <v>32</v>
      </c>
      <c r="F21" s="15" t="s">
        <v>33</v>
      </c>
      <c r="G21" s="15" t="s">
        <v>33</v>
      </c>
    </row>
    <row r="22" spans="1:7" ht="27.6" x14ac:dyDescent="0.3">
      <c r="A22" s="143"/>
      <c r="B22" s="145"/>
      <c r="C22" s="11">
        <v>43089</v>
      </c>
      <c r="D22" s="12" t="s">
        <v>123</v>
      </c>
      <c r="E22" s="16">
        <v>2</v>
      </c>
      <c r="F22" s="17">
        <v>1</v>
      </c>
      <c r="G22" s="17">
        <v>1</v>
      </c>
    </row>
    <row r="23" spans="1:7" ht="27.6" x14ac:dyDescent="0.3">
      <c r="A23" s="190" t="s">
        <v>39</v>
      </c>
      <c r="B23" s="15" t="s">
        <v>34</v>
      </c>
      <c r="C23" s="15" t="s">
        <v>124</v>
      </c>
      <c r="D23" s="15" t="s">
        <v>32</v>
      </c>
      <c r="E23" s="15" t="s">
        <v>35</v>
      </c>
      <c r="F23" s="15" t="s">
        <v>36</v>
      </c>
      <c r="G23" s="15" t="s">
        <v>36</v>
      </c>
    </row>
    <row r="24" spans="1:7" ht="69" x14ac:dyDescent="0.3">
      <c r="A24" s="192"/>
      <c r="B24" s="10" t="s">
        <v>37</v>
      </c>
      <c r="C24" s="12" t="s">
        <v>3</v>
      </c>
      <c r="D24" s="16">
        <v>2</v>
      </c>
      <c r="E24" s="16" t="s">
        <v>38</v>
      </c>
      <c r="F24" s="10" t="s">
        <v>131</v>
      </c>
      <c r="G24" s="10" t="s">
        <v>131</v>
      </c>
    </row>
    <row r="25" spans="1:7" ht="55.2" x14ac:dyDescent="0.3">
      <c r="A25" s="132" t="s">
        <v>4</v>
      </c>
      <c r="B25" s="133"/>
      <c r="C25" s="133"/>
      <c r="D25" s="18" t="s">
        <v>40</v>
      </c>
      <c r="E25" s="15" t="s">
        <v>22</v>
      </c>
      <c r="F25" s="15" t="s">
        <v>41</v>
      </c>
      <c r="G25" s="15" t="s">
        <v>41</v>
      </c>
    </row>
    <row r="26" spans="1:7" x14ac:dyDescent="0.3">
      <c r="A26" s="134"/>
      <c r="B26" s="135"/>
      <c r="C26" s="135"/>
      <c r="D26" s="34" t="s">
        <v>29</v>
      </c>
      <c r="E26" s="34" t="s">
        <v>29</v>
      </c>
      <c r="F26" s="34" t="s">
        <v>29</v>
      </c>
      <c r="G26" s="34" t="s">
        <v>29</v>
      </c>
    </row>
    <row r="27" spans="1:7" ht="55.2" x14ac:dyDescent="0.3">
      <c r="A27" s="132" t="s">
        <v>42</v>
      </c>
      <c r="B27" s="133"/>
      <c r="C27" s="133"/>
      <c r="D27" s="18" t="s">
        <v>40</v>
      </c>
      <c r="E27" s="15" t="s">
        <v>22</v>
      </c>
      <c r="F27" s="15" t="s">
        <v>41</v>
      </c>
      <c r="G27" s="15" t="s">
        <v>41</v>
      </c>
    </row>
    <row r="28" spans="1:7" x14ac:dyDescent="0.3">
      <c r="A28" s="134"/>
      <c r="B28" s="135"/>
      <c r="C28" s="135"/>
      <c r="D28" s="34" t="s">
        <v>29</v>
      </c>
      <c r="E28" s="34" t="s">
        <v>29</v>
      </c>
      <c r="F28" s="34" t="s">
        <v>29</v>
      </c>
      <c r="G28" s="34" t="s">
        <v>29</v>
      </c>
    </row>
    <row r="30" spans="1:7" x14ac:dyDescent="0.3">
      <c r="A30" s="151" t="s">
        <v>43</v>
      </c>
      <c r="B30" s="152"/>
      <c r="C30" s="152"/>
      <c r="D30" s="152"/>
      <c r="E30" s="152"/>
      <c r="F30" s="152"/>
      <c r="G30" s="152"/>
    </row>
    <row r="31" spans="1:7" ht="38.25" customHeight="1" x14ac:dyDescent="0.3">
      <c r="A31" s="199" t="s">
        <v>44</v>
      </c>
      <c r="B31" s="200"/>
      <c r="C31" s="199" t="s">
        <v>53</v>
      </c>
      <c r="D31" s="235"/>
      <c r="E31" s="200"/>
      <c r="F31" s="38" t="s">
        <v>130</v>
      </c>
      <c r="G31" s="38" t="s">
        <v>130</v>
      </c>
    </row>
    <row r="32" spans="1:7" x14ac:dyDescent="0.3">
      <c r="A32" s="137" t="s">
        <v>50</v>
      </c>
      <c r="B32" s="138"/>
      <c r="C32" s="138"/>
      <c r="D32" s="139"/>
      <c r="E32" s="19" t="s">
        <v>45</v>
      </c>
      <c r="F32" s="38" t="s">
        <v>130</v>
      </c>
      <c r="G32" s="38" t="s">
        <v>130</v>
      </c>
    </row>
    <row r="33" spans="1:10" x14ac:dyDescent="0.3">
      <c r="A33" s="140"/>
      <c r="B33" s="141"/>
      <c r="C33" s="141"/>
      <c r="D33" s="142"/>
      <c r="E33" s="19" t="s">
        <v>46</v>
      </c>
      <c r="F33" s="38" t="s">
        <v>130</v>
      </c>
      <c r="G33" s="38" t="s">
        <v>130</v>
      </c>
    </row>
    <row r="34" spans="1:10" x14ac:dyDescent="0.3">
      <c r="A34" s="140"/>
      <c r="B34" s="141"/>
      <c r="C34" s="141"/>
      <c r="D34" s="142"/>
      <c r="E34" s="19" t="s">
        <v>47</v>
      </c>
      <c r="F34" s="38" t="s">
        <v>3</v>
      </c>
      <c r="G34" s="38" t="s">
        <v>130</v>
      </c>
    </row>
    <row r="35" spans="1:10" x14ac:dyDescent="0.3">
      <c r="A35" s="140"/>
      <c r="B35" s="141"/>
      <c r="C35" s="141"/>
      <c r="D35" s="142"/>
      <c r="E35" s="19" t="s">
        <v>48</v>
      </c>
      <c r="F35" s="38" t="s">
        <v>130</v>
      </c>
      <c r="G35" s="38" t="s">
        <v>130</v>
      </c>
    </row>
    <row r="36" spans="1:10" x14ac:dyDescent="0.3">
      <c r="A36" s="140"/>
      <c r="B36" s="141"/>
      <c r="C36" s="141"/>
      <c r="D36" s="142"/>
      <c r="E36" s="19" t="s">
        <v>49</v>
      </c>
      <c r="F36" s="38" t="s">
        <v>130</v>
      </c>
      <c r="G36" s="38" t="s">
        <v>130</v>
      </c>
    </row>
    <row r="37" spans="1:10" x14ac:dyDescent="0.3">
      <c r="A37" s="143"/>
      <c r="B37" s="144"/>
      <c r="C37" s="144"/>
      <c r="D37" s="145"/>
      <c r="E37" s="19" t="s">
        <v>138</v>
      </c>
      <c r="F37" s="38" t="s">
        <v>130</v>
      </c>
      <c r="G37" s="38" t="s">
        <v>130</v>
      </c>
    </row>
    <row r="38" spans="1:10" x14ac:dyDescent="0.3">
      <c r="A38" s="122" t="s">
        <v>51</v>
      </c>
      <c r="B38" s="146"/>
      <c r="C38" s="146"/>
      <c r="D38" s="123"/>
      <c r="E38" s="225" t="s">
        <v>3</v>
      </c>
      <c r="F38" s="225"/>
    </row>
    <row r="39" spans="1:10" ht="26.25" customHeight="1" x14ac:dyDescent="0.3">
      <c r="A39" s="154" t="s">
        <v>52</v>
      </c>
      <c r="B39" s="155"/>
      <c r="C39" s="155"/>
      <c r="D39" s="156"/>
      <c r="E39" s="122" t="s">
        <v>54</v>
      </c>
      <c r="F39" s="123"/>
    </row>
    <row r="40" spans="1:10" ht="15" customHeight="1" x14ac:dyDescent="0.3">
      <c r="A40" s="151" t="s">
        <v>55</v>
      </c>
      <c r="B40" s="152"/>
      <c r="C40" s="152"/>
      <c r="D40" s="152"/>
      <c r="E40" s="152"/>
      <c r="F40" s="152"/>
      <c r="G40" s="152"/>
      <c r="H40" s="152"/>
      <c r="I40" s="152"/>
      <c r="J40" s="152"/>
    </row>
    <row r="41" spans="1:10" ht="15" customHeight="1" x14ac:dyDescent="0.3">
      <c r="A41" s="153" t="s">
        <v>64</v>
      </c>
      <c r="B41" s="24" t="s">
        <v>14</v>
      </c>
      <c r="C41" s="150">
        <v>2015</v>
      </c>
      <c r="D41" s="150"/>
      <c r="E41" s="150">
        <v>2016</v>
      </c>
      <c r="F41" s="150"/>
      <c r="G41" s="150">
        <v>2017</v>
      </c>
      <c r="H41" s="150"/>
      <c r="I41" s="150">
        <v>2018</v>
      </c>
      <c r="J41" s="150"/>
    </row>
    <row r="42" spans="1:10" x14ac:dyDescent="0.3">
      <c r="A42" s="131"/>
      <c r="B42" s="24" t="s">
        <v>63</v>
      </c>
      <c r="C42" s="21" t="s">
        <v>61</v>
      </c>
      <c r="D42" s="21" t="s">
        <v>62</v>
      </c>
      <c r="E42" s="21" t="s">
        <v>61</v>
      </c>
      <c r="F42" s="21" t="s">
        <v>62</v>
      </c>
      <c r="G42" s="62" t="s">
        <v>61</v>
      </c>
      <c r="H42" s="37" t="s">
        <v>62</v>
      </c>
      <c r="I42" s="62" t="s">
        <v>61</v>
      </c>
      <c r="J42" s="44" t="s">
        <v>62</v>
      </c>
    </row>
    <row r="43" spans="1:10" x14ac:dyDescent="0.3">
      <c r="A43" s="188" t="s">
        <v>56</v>
      </c>
      <c r="B43" s="188"/>
      <c r="C43" s="16">
        <v>5</v>
      </c>
      <c r="D43" s="16">
        <v>6</v>
      </c>
      <c r="E43" s="16">
        <v>12</v>
      </c>
      <c r="F43" s="16">
        <v>6</v>
      </c>
      <c r="G43" s="16">
        <v>12</v>
      </c>
      <c r="H43" s="16">
        <v>6</v>
      </c>
      <c r="I43" s="16">
        <v>12</v>
      </c>
      <c r="J43" s="16">
        <v>6</v>
      </c>
    </row>
    <row r="44" spans="1:10" x14ac:dyDescent="0.3">
      <c r="A44" s="188" t="s">
        <v>57</v>
      </c>
      <c r="B44" s="188"/>
      <c r="C44" s="16">
        <v>5</v>
      </c>
      <c r="D44" s="16">
        <v>6</v>
      </c>
      <c r="E44" s="16">
        <v>13</v>
      </c>
      <c r="F44" s="16">
        <v>6</v>
      </c>
      <c r="G44" s="16">
        <v>12</v>
      </c>
      <c r="H44" s="16">
        <v>6</v>
      </c>
      <c r="I44" s="16">
        <v>12</v>
      </c>
      <c r="J44" s="16">
        <v>6</v>
      </c>
    </row>
    <row r="45" spans="1:10" x14ac:dyDescent="0.3">
      <c r="A45" s="188" t="s">
        <v>58</v>
      </c>
      <c r="B45" s="188"/>
      <c r="C45" s="16">
        <v>4</v>
      </c>
      <c r="D45" s="16">
        <v>5</v>
      </c>
      <c r="E45" s="16">
        <v>12</v>
      </c>
      <c r="F45" s="16">
        <v>5</v>
      </c>
      <c r="G45" s="16">
        <v>12</v>
      </c>
      <c r="H45" s="16">
        <v>5</v>
      </c>
      <c r="I45" s="16">
        <v>12</v>
      </c>
      <c r="J45" s="16">
        <v>5</v>
      </c>
    </row>
    <row r="46" spans="1:10" x14ac:dyDescent="0.3">
      <c r="A46" s="188" t="s">
        <v>59</v>
      </c>
      <c r="B46" s="188"/>
      <c r="C46" s="16" t="s">
        <v>29</v>
      </c>
      <c r="D46" s="16" t="s">
        <v>29</v>
      </c>
      <c r="E46" s="16">
        <v>1</v>
      </c>
      <c r="F46" s="16">
        <v>5</v>
      </c>
      <c r="G46" s="16">
        <v>2</v>
      </c>
      <c r="H46" s="16">
        <v>5</v>
      </c>
      <c r="I46" s="16">
        <v>2</v>
      </c>
      <c r="J46" s="16">
        <v>5</v>
      </c>
    </row>
    <row r="47" spans="1:10" x14ac:dyDescent="0.3">
      <c r="A47" s="188" t="s">
        <v>60</v>
      </c>
      <c r="B47" s="188"/>
      <c r="C47" s="16" t="s">
        <v>29</v>
      </c>
      <c r="D47" s="16" t="s">
        <v>29</v>
      </c>
      <c r="E47" s="16">
        <v>1</v>
      </c>
      <c r="F47" s="16">
        <v>5</v>
      </c>
      <c r="G47" s="16">
        <v>12</v>
      </c>
      <c r="H47" s="16">
        <v>5</v>
      </c>
      <c r="I47" s="16">
        <v>12</v>
      </c>
      <c r="J47" s="16">
        <v>5</v>
      </c>
    </row>
    <row r="48" spans="1:10" ht="15" customHeight="1" x14ac:dyDescent="0.3">
      <c r="A48" s="189" t="s">
        <v>65</v>
      </c>
      <c r="B48" s="189"/>
      <c r="C48" s="189"/>
      <c r="D48" s="189"/>
      <c r="E48" s="189"/>
      <c r="F48" s="189"/>
    </row>
    <row r="49" spans="1:8" ht="37.5" customHeight="1" x14ac:dyDescent="0.3">
      <c r="A49" s="130" t="s">
        <v>125</v>
      </c>
      <c r="B49" s="130"/>
      <c r="C49" s="130" t="s">
        <v>67</v>
      </c>
      <c r="D49" s="130"/>
      <c r="E49" s="130"/>
      <c r="F49" s="130"/>
    </row>
    <row r="50" spans="1:8" ht="39.75" customHeight="1" x14ac:dyDescent="0.3">
      <c r="A50" s="130" t="s">
        <v>66</v>
      </c>
      <c r="B50" s="130"/>
      <c r="C50" s="130" t="s">
        <v>126</v>
      </c>
      <c r="D50" s="130"/>
      <c r="E50" s="130"/>
      <c r="F50" s="130"/>
    </row>
    <row r="52" spans="1:8" ht="15" customHeight="1" x14ac:dyDescent="0.3">
      <c r="A52" s="151" t="s">
        <v>68</v>
      </c>
      <c r="B52" s="152"/>
      <c r="C52" s="152"/>
      <c r="D52" s="152"/>
      <c r="E52" s="152"/>
      <c r="F52" s="152"/>
      <c r="G52" s="152"/>
    </row>
    <row r="53" spans="1:8" x14ac:dyDescent="0.3">
      <c r="A53" s="178" t="s">
        <v>69</v>
      </c>
      <c r="B53" s="179"/>
      <c r="C53" s="3" t="s">
        <v>14</v>
      </c>
      <c r="D53" s="1">
        <v>2015</v>
      </c>
      <c r="E53" s="1">
        <v>2016</v>
      </c>
      <c r="F53" s="1">
        <v>2017</v>
      </c>
      <c r="G53" s="1">
        <v>2018</v>
      </c>
    </row>
    <row r="54" spans="1:8" x14ac:dyDescent="0.3">
      <c r="A54" s="176"/>
      <c r="B54" s="177"/>
      <c r="C54" s="28" t="s">
        <v>13</v>
      </c>
      <c r="D54" s="28">
        <v>8</v>
      </c>
      <c r="E54" s="28">
        <v>12</v>
      </c>
      <c r="F54" s="28">
        <v>12</v>
      </c>
      <c r="G54" s="28">
        <v>15</v>
      </c>
    </row>
    <row r="55" spans="1:8" x14ac:dyDescent="0.3">
      <c r="A55" s="160" t="s">
        <v>70</v>
      </c>
      <c r="B55" s="160"/>
      <c r="C55" s="3" t="s">
        <v>14</v>
      </c>
      <c r="D55" s="1">
        <v>2015</v>
      </c>
      <c r="E55" s="1">
        <v>2016</v>
      </c>
      <c r="F55" s="1">
        <v>2017</v>
      </c>
      <c r="G55" s="1">
        <v>2018</v>
      </c>
    </row>
    <row r="56" spans="1:8" x14ac:dyDescent="0.3">
      <c r="A56" s="160"/>
      <c r="B56" s="160"/>
      <c r="C56" s="28" t="s">
        <v>13</v>
      </c>
      <c r="D56" s="28">
        <v>5</v>
      </c>
      <c r="E56" s="28">
        <v>5</v>
      </c>
      <c r="F56" s="28">
        <v>5</v>
      </c>
      <c r="G56" s="28">
        <v>5</v>
      </c>
    </row>
    <row r="57" spans="1:8" ht="15" customHeight="1" x14ac:dyDescent="0.3">
      <c r="A57" s="160" t="s">
        <v>71</v>
      </c>
      <c r="B57" s="160"/>
      <c r="C57" s="3" t="s">
        <v>14</v>
      </c>
      <c r="D57" s="1">
        <v>2015</v>
      </c>
      <c r="E57" s="1">
        <v>2016</v>
      </c>
      <c r="F57" s="1">
        <v>2017</v>
      </c>
      <c r="G57" s="1">
        <v>2018</v>
      </c>
    </row>
    <row r="58" spans="1:8" x14ac:dyDescent="0.3">
      <c r="A58" s="160"/>
      <c r="B58" s="160"/>
      <c r="C58" s="27" t="s">
        <v>73</v>
      </c>
      <c r="D58" s="28" t="s">
        <v>29</v>
      </c>
      <c r="E58" s="28" t="s">
        <v>29</v>
      </c>
      <c r="F58" s="28" t="s">
        <v>29</v>
      </c>
      <c r="G58" s="28" t="s">
        <v>29</v>
      </c>
    </row>
    <row r="59" spans="1:8" x14ac:dyDescent="0.3">
      <c r="A59" s="160"/>
      <c r="B59" s="160"/>
      <c r="C59" s="27" t="s">
        <v>74</v>
      </c>
      <c r="D59" s="28" t="s">
        <v>29</v>
      </c>
      <c r="E59" s="28" t="s">
        <v>29</v>
      </c>
      <c r="F59" s="28" t="s">
        <v>29</v>
      </c>
      <c r="G59" s="28" t="s">
        <v>29</v>
      </c>
    </row>
    <row r="60" spans="1:8" ht="15" customHeight="1" x14ac:dyDescent="0.3">
      <c r="A60" s="160" t="s">
        <v>72</v>
      </c>
      <c r="B60" s="160"/>
      <c r="C60" s="3" t="s">
        <v>14</v>
      </c>
      <c r="D60" s="1">
        <v>2015</v>
      </c>
      <c r="E60" s="1">
        <v>2016</v>
      </c>
      <c r="F60" s="1">
        <v>2017</v>
      </c>
      <c r="G60" s="1">
        <v>2018</v>
      </c>
    </row>
    <row r="61" spans="1:8" ht="12.75" customHeight="1" x14ac:dyDescent="0.3">
      <c r="A61" s="160"/>
      <c r="B61" s="160"/>
      <c r="C61" s="28" t="s">
        <v>13</v>
      </c>
      <c r="D61" s="57" t="s">
        <v>29</v>
      </c>
      <c r="E61" s="57" t="s">
        <v>29</v>
      </c>
      <c r="F61" s="57" t="s">
        <v>29</v>
      </c>
      <c r="G61" s="57" t="s">
        <v>29</v>
      </c>
      <c r="H61" s="29" t="s">
        <v>139</v>
      </c>
    </row>
    <row r="62" spans="1:8" x14ac:dyDescent="0.3">
      <c r="A62" s="165" t="s">
        <v>75</v>
      </c>
      <c r="B62" s="166"/>
      <c r="C62" s="166"/>
      <c r="D62" s="166"/>
      <c r="E62" s="166"/>
      <c r="F62" s="166"/>
      <c r="G62" s="166"/>
    </row>
    <row r="63" spans="1:8" ht="15" customHeight="1" x14ac:dyDescent="0.3">
      <c r="A63" s="129" t="s">
        <v>76</v>
      </c>
      <c r="B63" s="163" t="s">
        <v>14</v>
      </c>
      <c r="C63" s="164"/>
      <c r="D63" s="1">
        <v>2015</v>
      </c>
      <c r="E63" s="1">
        <v>2016</v>
      </c>
      <c r="F63" s="1">
        <v>2017</v>
      </c>
      <c r="G63" s="1">
        <v>2018</v>
      </c>
    </row>
    <row r="64" spans="1:8" ht="26.25" customHeight="1" x14ac:dyDescent="0.3">
      <c r="A64" s="161"/>
      <c r="B64" s="130" t="s">
        <v>77</v>
      </c>
      <c r="C64" s="130"/>
      <c r="D64" s="28" t="s">
        <v>29</v>
      </c>
      <c r="E64" s="28" t="s">
        <v>29</v>
      </c>
      <c r="F64" s="28" t="s">
        <v>29</v>
      </c>
      <c r="G64" s="28" t="s">
        <v>29</v>
      </c>
    </row>
    <row r="65" spans="1:10" ht="33" customHeight="1" x14ac:dyDescent="0.3">
      <c r="A65" s="161"/>
      <c r="B65" s="130" t="s">
        <v>78</v>
      </c>
      <c r="C65" s="130"/>
      <c r="D65" s="28" t="s">
        <v>29</v>
      </c>
      <c r="E65" s="28" t="s">
        <v>29</v>
      </c>
      <c r="F65" s="28" t="s">
        <v>29</v>
      </c>
      <c r="G65" s="28" t="s">
        <v>29</v>
      </c>
    </row>
    <row r="66" spans="1:10" ht="39.75" customHeight="1" x14ac:dyDescent="0.3">
      <c r="A66" s="162"/>
      <c r="B66" s="130" t="s">
        <v>79</v>
      </c>
      <c r="C66" s="130"/>
      <c r="D66" s="28" t="s">
        <v>29</v>
      </c>
      <c r="E66" s="28" t="s">
        <v>29</v>
      </c>
      <c r="F66" s="28" t="s">
        <v>29</v>
      </c>
      <c r="G66" s="28" t="s">
        <v>29</v>
      </c>
    </row>
    <row r="67" spans="1:10" x14ac:dyDescent="0.3">
      <c r="A67" s="165" t="s">
        <v>80</v>
      </c>
      <c r="B67" s="166"/>
      <c r="C67" s="166"/>
      <c r="D67" s="166"/>
      <c r="E67" s="166"/>
      <c r="F67" s="166"/>
      <c r="G67" s="166"/>
    </row>
    <row r="68" spans="1:10" ht="15" customHeight="1" x14ac:dyDescent="0.3">
      <c r="A68" s="226" t="s">
        <v>14</v>
      </c>
      <c r="B68" s="226"/>
      <c r="C68" s="226"/>
      <c r="D68" s="1">
        <v>2015</v>
      </c>
      <c r="E68" s="1">
        <v>2016</v>
      </c>
      <c r="F68" s="1">
        <v>2017</v>
      </c>
      <c r="G68" s="1">
        <v>2018</v>
      </c>
    </row>
    <row r="69" spans="1:10" ht="32.25" customHeight="1" x14ac:dyDescent="0.3">
      <c r="A69" s="130" t="s">
        <v>127</v>
      </c>
      <c r="B69" s="130" t="s">
        <v>81</v>
      </c>
      <c r="C69" s="130"/>
      <c r="D69" s="28" t="s">
        <v>29</v>
      </c>
      <c r="E69" s="28" t="s">
        <v>29</v>
      </c>
      <c r="F69" s="47" t="s">
        <v>29</v>
      </c>
      <c r="G69" s="28" t="s">
        <v>29</v>
      </c>
      <c r="J69" s="39"/>
    </row>
    <row r="70" spans="1:10" ht="32.25" customHeight="1" x14ac:dyDescent="0.3">
      <c r="A70" s="130"/>
      <c r="B70" s="130" t="s">
        <v>82</v>
      </c>
      <c r="C70" s="130"/>
      <c r="D70" s="28" t="s">
        <v>29</v>
      </c>
      <c r="E70" s="28" t="s">
        <v>29</v>
      </c>
      <c r="F70" s="17">
        <v>0</v>
      </c>
      <c r="G70" s="17">
        <v>0</v>
      </c>
    </row>
    <row r="71" spans="1:10" ht="27.6" x14ac:dyDescent="0.3">
      <c r="A71" s="32" t="s">
        <v>83</v>
      </c>
      <c r="B71" s="122" t="s">
        <v>84</v>
      </c>
      <c r="C71" s="123"/>
      <c r="D71" s="16">
        <v>20</v>
      </c>
      <c r="E71" s="16">
        <v>594</v>
      </c>
      <c r="F71" s="16">
        <v>803</v>
      </c>
      <c r="G71" s="16">
        <v>1044</v>
      </c>
    </row>
    <row r="72" spans="1:10" x14ac:dyDescent="0.3">
      <c r="A72" s="32" t="s">
        <v>85</v>
      </c>
      <c r="B72" s="130" t="s">
        <v>86</v>
      </c>
      <c r="C72" s="130"/>
      <c r="D72" s="16">
        <v>0</v>
      </c>
      <c r="E72" s="16">
        <v>5</v>
      </c>
      <c r="F72" s="16">
        <v>44</v>
      </c>
      <c r="G72" s="16">
        <v>56</v>
      </c>
    </row>
    <row r="73" spans="1:10" s="43" customFormat="1" x14ac:dyDescent="0.3">
      <c r="A73" s="40"/>
      <c r="B73" s="40"/>
      <c r="C73" s="40"/>
      <c r="D73" s="42"/>
      <c r="E73" s="42"/>
      <c r="F73" s="42"/>
      <c r="G73" s="42"/>
    </row>
    <row r="74" spans="1:10" ht="15" customHeight="1" x14ac:dyDescent="0.3">
      <c r="A74" s="189" t="s">
        <v>94</v>
      </c>
      <c r="B74" s="189"/>
      <c r="C74" s="189"/>
      <c r="D74" s="189"/>
      <c r="E74" s="189"/>
      <c r="F74" s="189"/>
      <c r="G74" s="189"/>
    </row>
    <row r="75" spans="1:10" ht="27.6" x14ac:dyDescent="0.3">
      <c r="A75" s="229" t="s">
        <v>63</v>
      </c>
      <c r="B75" s="229"/>
      <c r="C75" s="229"/>
      <c r="D75" s="18" t="s">
        <v>91</v>
      </c>
      <c r="E75" s="18" t="s">
        <v>92</v>
      </c>
      <c r="F75" s="18" t="s">
        <v>93</v>
      </c>
      <c r="G75" s="58" t="s">
        <v>93</v>
      </c>
      <c r="H75" s="29" t="s">
        <v>140</v>
      </c>
    </row>
    <row r="76" spans="1:10" x14ac:dyDescent="0.3">
      <c r="A76" s="130" t="s">
        <v>87</v>
      </c>
      <c r="B76" s="130"/>
      <c r="C76" s="130"/>
      <c r="D76" s="16" t="s">
        <v>134</v>
      </c>
      <c r="E76" s="16" t="s">
        <v>134</v>
      </c>
      <c r="F76" s="16" t="s">
        <v>134</v>
      </c>
      <c r="G76" s="16" t="s">
        <v>135</v>
      </c>
    </row>
    <row r="77" spans="1:10" x14ac:dyDescent="0.3">
      <c r="A77" s="130" t="s">
        <v>88</v>
      </c>
      <c r="B77" s="130"/>
      <c r="C77" s="130"/>
      <c r="D77" s="16" t="s">
        <v>134</v>
      </c>
      <c r="E77" s="16" t="s">
        <v>134</v>
      </c>
      <c r="F77" s="16" t="s">
        <v>134</v>
      </c>
      <c r="G77" s="16" t="s">
        <v>135</v>
      </c>
    </row>
    <row r="78" spans="1:10" ht="30.75" customHeight="1" x14ac:dyDescent="0.3">
      <c r="A78" s="130" t="s">
        <v>89</v>
      </c>
      <c r="B78" s="130"/>
      <c r="C78" s="130"/>
      <c r="D78" s="236" t="s">
        <v>136</v>
      </c>
      <c r="E78" s="236"/>
      <c r="F78" s="236"/>
      <c r="G78" s="236"/>
    </row>
    <row r="79" spans="1:10" ht="39.75" customHeight="1" x14ac:dyDescent="0.3">
      <c r="A79" s="130" t="s">
        <v>90</v>
      </c>
      <c r="B79" s="130"/>
      <c r="C79" s="130"/>
      <c r="D79" s="236" t="s">
        <v>137</v>
      </c>
      <c r="E79" s="236"/>
      <c r="F79" s="236"/>
      <c r="G79" s="236"/>
    </row>
    <row r="80" spans="1:10" ht="12.75" customHeight="1" x14ac:dyDescent="0.3">
      <c r="A80" s="165" t="s">
        <v>95</v>
      </c>
      <c r="B80" s="166"/>
      <c r="C80" s="166"/>
      <c r="D80" s="166"/>
      <c r="E80" s="166"/>
      <c r="F80" s="166"/>
      <c r="G80" s="166"/>
    </row>
    <row r="81" spans="1:8" ht="25.5" customHeight="1" x14ac:dyDescent="0.3">
      <c r="A81" s="226" t="s">
        <v>14</v>
      </c>
      <c r="B81" s="226"/>
      <c r="C81" s="226"/>
      <c r="D81" s="1">
        <v>2015</v>
      </c>
      <c r="E81" s="1">
        <v>2016</v>
      </c>
      <c r="F81" s="1">
        <v>2017</v>
      </c>
      <c r="G81" s="1">
        <v>2018</v>
      </c>
    </row>
    <row r="82" spans="1:8" ht="39.75" customHeight="1" x14ac:dyDescent="0.3">
      <c r="A82" s="171" t="s">
        <v>96</v>
      </c>
      <c r="B82" s="172"/>
      <c r="C82" s="173"/>
      <c r="D82" s="17">
        <f>+((3000*7.5)+(2350*5)+1608.33+783.33+72.74)/83900</f>
        <v>0.43759713945172829</v>
      </c>
      <c r="E82" s="35">
        <f>+((2350*12)+(3000*12)+3000+2350+366+366)/160459</f>
        <v>0.43800597037249389</v>
      </c>
      <c r="F82" s="41">
        <v>0.5</v>
      </c>
      <c r="G82" s="63">
        <v>0.27</v>
      </c>
      <c r="H82" s="29" t="s">
        <v>141</v>
      </c>
    </row>
    <row r="83" spans="1:8" ht="41.25" customHeight="1" x14ac:dyDescent="0.3">
      <c r="A83" s="171" t="s">
        <v>97</v>
      </c>
      <c r="B83" s="172"/>
      <c r="C83" s="173"/>
      <c r="D83" s="17">
        <f>+((3000*7.5)+(2350*5)+1608.33+783.33+72.74)/-302727</f>
        <v>-0.12127890805907633</v>
      </c>
      <c r="E83" s="35">
        <f>+((2350*12)+(3000*12)+3000+2350+366+366)/179949</f>
        <v>0.39056621598341751</v>
      </c>
      <c r="F83" s="35">
        <v>-0.04</v>
      </c>
      <c r="G83" s="35">
        <v>-0.24</v>
      </c>
    </row>
    <row r="84" spans="1:8" ht="12.75" customHeight="1" x14ac:dyDescent="0.3">
      <c r="A84" s="165" t="s">
        <v>98</v>
      </c>
      <c r="B84" s="166"/>
      <c r="C84" s="166"/>
      <c r="D84" s="166"/>
      <c r="E84" s="166"/>
      <c r="F84" s="166"/>
      <c r="G84" s="166"/>
    </row>
    <row r="85" spans="1:8" x14ac:dyDescent="0.3">
      <c r="A85" s="178" t="s">
        <v>99</v>
      </c>
      <c r="B85" s="179"/>
      <c r="C85" s="3" t="s">
        <v>14</v>
      </c>
      <c r="D85" s="1">
        <v>2015</v>
      </c>
      <c r="E85" s="1">
        <v>2016</v>
      </c>
      <c r="F85" s="1">
        <v>2017</v>
      </c>
      <c r="G85" s="1">
        <v>2018</v>
      </c>
    </row>
    <row r="86" spans="1:8" x14ac:dyDescent="0.3">
      <c r="A86" s="174"/>
      <c r="B86" s="175"/>
      <c r="C86" s="30" t="s">
        <v>100</v>
      </c>
      <c r="D86" s="28">
        <v>2</v>
      </c>
      <c r="E86" s="28">
        <v>3</v>
      </c>
      <c r="F86" s="28">
        <v>3</v>
      </c>
      <c r="G86" s="28">
        <v>4</v>
      </c>
    </row>
    <row r="87" spans="1:8" x14ac:dyDescent="0.3">
      <c r="A87" s="176"/>
      <c r="B87" s="177"/>
      <c r="C87" s="31" t="s">
        <v>101</v>
      </c>
      <c r="D87" s="28">
        <v>4</v>
      </c>
      <c r="E87" s="28">
        <v>4</v>
      </c>
      <c r="F87" s="28">
        <v>4</v>
      </c>
      <c r="G87" s="28">
        <v>9</v>
      </c>
    </row>
    <row r="88" spans="1:8" x14ac:dyDescent="0.3">
      <c r="A88" s="178" t="s">
        <v>102</v>
      </c>
      <c r="B88" s="179"/>
      <c r="C88" s="3" t="s">
        <v>14</v>
      </c>
      <c r="D88" s="1">
        <v>2015</v>
      </c>
      <c r="E88" s="1">
        <v>2016</v>
      </c>
      <c r="F88" s="1">
        <v>2017</v>
      </c>
      <c r="G88" s="1">
        <v>2018</v>
      </c>
    </row>
    <row r="89" spans="1:8" x14ac:dyDescent="0.3">
      <c r="A89" s="174"/>
      <c r="B89" s="175"/>
      <c r="C89" s="31" t="s">
        <v>103</v>
      </c>
      <c r="D89" s="28">
        <v>1</v>
      </c>
      <c r="E89" s="16">
        <v>1</v>
      </c>
      <c r="F89" s="16">
        <v>1</v>
      </c>
      <c r="G89" s="16">
        <v>2</v>
      </c>
    </row>
    <row r="90" spans="1:8" x14ac:dyDescent="0.3">
      <c r="A90" s="174"/>
      <c r="B90" s="175"/>
      <c r="C90" s="31" t="s">
        <v>104</v>
      </c>
      <c r="D90" s="28">
        <v>1</v>
      </c>
      <c r="E90" s="16">
        <v>1</v>
      </c>
      <c r="F90" s="16">
        <v>1</v>
      </c>
      <c r="G90" s="16">
        <v>1</v>
      </c>
    </row>
    <row r="91" spans="1:8" x14ac:dyDescent="0.3">
      <c r="A91" s="174"/>
      <c r="B91" s="175"/>
      <c r="C91" s="31" t="s">
        <v>105</v>
      </c>
      <c r="D91" s="28">
        <v>2</v>
      </c>
      <c r="E91" s="16">
        <v>2</v>
      </c>
      <c r="F91" s="16">
        <v>2</v>
      </c>
      <c r="G91" s="16">
        <v>8</v>
      </c>
    </row>
    <row r="92" spans="1:8" x14ac:dyDescent="0.3">
      <c r="A92" s="176"/>
      <c r="B92" s="177"/>
      <c r="C92" s="31" t="s">
        <v>106</v>
      </c>
      <c r="D92" s="28">
        <v>2</v>
      </c>
      <c r="E92" s="16">
        <v>3</v>
      </c>
      <c r="F92" s="16">
        <v>3</v>
      </c>
      <c r="G92" s="16">
        <v>2</v>
      </c>
    </row>
    <row r="93" spans="1:8" ht="15" customHeight="1" x14ac:dyDescent="0.3">
      <c r="A93" s="178" t="s">
        <v>107</v>
      </c>
      <c r="B93" s="179"/>
      <c r="C93" s="3" t="s">
        <v>14</v>
      </c>
      <c r="D93" s="1">
        <v>2015</v>
      </c>
      <c r="E93" s="1">
        <v>2016</v>
      </c>
      <c r="F93" s="1">
        <v>2017</v>
      </c>
      <c r="G93" s="1">
        <v>2018</v>
      </c>
    </row>
    <row r="94" spans="1:8" x14ac:dyDescent="0.3">
      <c r="A94" s="176"/>
      <c r="B94" s="177"/>
      <c r="C94" s="20" t="s">
        <v>13</v>
      </c>
      <c r="D94" s="28">
        <v>1</v>
      </c>
      <c r="E94" s="28">
        <v>1</v>
      </c>
      <c r="F94" s="28">
        <v>2</v>
      </c>
      <c r="G94" s="28">
        <v>2</v>
      </c>
    </row>
    <row r="95" spans="1:8" ht="15" customHeight="1" x14ac:dyDescent="0.3">
      <c r="A95" s="178" t="s">
        <v>108</v>
      </c>
      <c r="B95" s="179"/>
      <c r="C95" s="3" t="s">
        <v>14</v>
      </c>
      <c r="D95" s="1">
        <v>2015</v>
      </c>
      <c r="E95" s="1">
        <v>2016</v>
      </c>
      <c r="F95" s="1">
        <v>2017</v>
      </c>
      <c r="G95" s="1">
        <v>2018</v>
      </c>
    </row>
    <row r="96" spans="1:8" x14ac:dyDescent="0.3">
      <c r="A96" s="174"/>
      <c r="B96" s="175"/>
      <c r="C96" s="33" t="s">
        <v>109</v>
      </c>
      <c r="D96" s="28">
        <v>6</v>
      </c>
      <c r="E96" s="28">
        <v>2</v>
      </c>
      <c r="F96" s="28">
        <v>0</v>
      </c>
      <c r="G96" s="59">
        <v>7</v>
      </c>
      <c r="H96" s="29" t="s">
        <v>142</v>
      </c>
    </row>
    <row r="97" spans="1:8" x14ac:dyDescent="0.3">
      <c r="A97" s="176"/>
      <c r="B97" s="177"/>
      <c r="C97" s="33" t="s">
        <v>17</v>
      </c>
      <c r="D97" s="28">
        <v>0</v>
      </c>
      <c r="E97" s="28">
        <v>5</v>
      </c>
      <c r="F97" s="28">
        <v>7</v>
      </c>
      <c r="G97" s="59">
        <v>6</v>
      </c>
      <c r="H97" s="29" t="s">
        <v>142</v>
      </c>
    </row>
    <row r="98" spans="1:8" ht="15" customHeight="1" x14ac:dyDescent="0.3">
      <c r="A98" s="178" t="s">
        <v>110</v>
      </c>
      <c r="B98" s="179"/>
      <c r="C98" s="3" t="s">
        <v>14</v>
      </c>
      <c r="D98" s="1">
        <v>2015</v>
      </c>
      <c r="E98" s="1">
        <v>2016</v>
      </c>
      <c r="F98" s="1">
        <v>2017</v>
      </c>
      <c r="G98" s="1">
        <v>2018</v>
      </c>
    </row>
    <row r="99" spans="1:8" x14ac:dyDescent="0.3">
      <c r="A99" s="176"/>
      <c r="B99" s="177"/>
      <c r="C99" s="26" t="s">
        <v>13</v>
      </c>
      <c r="D99" s="25" t="s">
        <v>29</v>
      </c>
      <c r="E99" s="16">
        <v>1</v>
      </c>
      <c r="F99" s="16" t="s">
        <v>29</v>
      </c>
      <c r="G99" s="16">
        <v>1</v>
      </c>
    </row>
    <row r="100" spans="1:8" ht="15" customHeight="1" x14ac:dyDescent="0.3">
      <c r="A100" s="180" t="s">
        <v>111</v>
      </c>
      <c r="B100" s="181"/>
      <c r="C100" s="3" t="s">
        <v>14</v>
      </c>
      <c r="D100" s="1">
        <v>2015</v>
      </c>
      <c r="E100" s="1">
        <v>2016</v>
      </c>
      <c r="F100" s="1">
        <v>2017</v>
      </c>
      <c r="G100" s="1">
        <v>2018</v>
      </c>
    </row>
    <row r="101" spans="1:8" x14ac:dyDescent="0.3">
      <c r="A101" s="182"/>
      <c r="B101" s="183"/>
      <c r="C101" s="33" t="s">
        <v>128</v>
      </c>
      <c r="D101" s="12">
        <v>2</v>
      </c>
      <c r="E101" s="12">
        <v>2</v>
      </c>
      <c r="F101" s="12">
        <v>2</v>
      </c>
      <c r="G101" s="45">
        <v>6</v>
      </c>
    </row>
    <row r="102" spans="1:8" x14ac:dyDescent="0.3">
      <c r="A102" s="182"/>
      <c r="B102" s="183"/>
      <c r="C102" s="33" t="s">
        <v>112</v>
      </c>
      <c r="D102" s="12">
        <v>2</v>
      </c>
      <c r="E102" s="12">
        <v>3</v>
      </c>
      <c r="F102" s="12">
        <v>3</v>
      </c>
      <c r="G102" s="45">
        <v>4</v>
      </c>
    </row>
    <row r="103" spans="1:8" x14ac:dyDescent="0.3">
      <c r="A103" s="232"/>
      <c r="B103" s="233"/>
      <c r="C103" s="33" t="s">
        <v>113</v>
      </c>
      <c r="D103" s="16">
        <v>2</v>
      </c>
      <c r="E103" s="16">
        <v>2</v>
      </c>
      <c r="F103" s="16">
        <v>2</v>
      </c>
      <c r="G103" s="16">
        <v>3</v>
      </c>
    </row>
    <row r="104" spans="1:8" x14ac:dyDescent="0.3">
      <c r="A104" s="165" t="s">
        <v>114</v>
      </c>
      <c r="B104" s="166"/>
      <c r="C104" s="166"/>
      <c r="D104" s="166"/>
      <c r="E104" s="166"/>
      <c r="F104" s="166"/>
      <c r="G104" s="166"/>
    </row>
    <row r="105" spans="1:8" ht="15" customHeight="1" x14ac:dyDescent="0.3">
      <c r="A105" s="193" t="s">
        <v>14</v>
      </c>
      <c r="B105" s="234"/>
      <c r="C105" s="194"/>
      <c r="D105" s="1">
        <v>2015</v>
      </c>
      <c r="E105" s="1">
        <v>2016</v>
      </c>
      <c r="F105" s="1">
        <v>2017</v>
      </c>
      <c r="G105" s="1">
        <v>2018</v>
      </c>
    </row>
    <row r="106" spans="1:8" x14ac:dyDescent="0.3">
      <c r="A106" s="171" t="s">
        <v>115</v>
      </c>
      <c r="B106" s="172"/>
      <c r="C106" s="173"/>
      <c r="D106" s="16" t="s">
        <v>29</v>
      </c>
      <c r="E106" s="60">
        <v>600</v>
      </c>
      <c r="F106" s="60">
        <v>220</v>
      </c>
      <c r="G106" s="60">
        <v>3317.15</v>
      </c>
      <c r="H106" s="29" t="s">
        <v>143</v>
      </c>
    </row>
    <row r="107" spans="1:8" x14ac:dyDescent="0.3">
      <c r="A107" s="171" t="s">
        <v>116</v>
      </c>
      <c r="B107" s="172"/>
      <c r="C107" s="173"/>
      <c r="D107" s="16">
        <v>1</v>
      </c>
      <c r="E107" s="16">
        <v>2</v>
      </c>
      <c r="F107" s="16">
        <v>1</v>
      </c>
      <c r="G107" s="16">
        <v>5</v>
      </c>
    </row>
    <row r="108" spans="1:8" ht="29.25" customHeight="1" x14ac:dyDescent="0.3">
      <c r="A108" s="171" t="s">
        <v>117</v>
      </c>
      <c r="B108" s="172"/>
      <c r="C108" s="173"/>
      <c r="D108" s="17">
        <v>1</v>
      </c>
      <c r="E108" s="61">
        <f>(2/7)</f>
        <v>0.2857142857142857</v>
      </c>
      <c r="F108" s="61">
        <f>(2/7)</f>
        <v>0.2857142857142857</v>
      </c>
      <c r="G108" s="61">
        <f>(11/13)</f>
        <v>0.84615384615384615</v>
      </c>
    </row>
  </sheetData>
  <mergeCells count="88">
    <mergeCell ref="A52:G52"/>
    <mergeCell ref="A47:B47"/>
    <mergeCell ref="A41:A42"/>
    <mergeCell ref="A53:B54"/>
    <mergeCell ref="A55:B56"/>
    <mergeCell ref="A49:B49"/>
    <mergeCell ref="A48:F48"/>
    <mergeCell ref="A50:B50"/>
    <mergeCell ref="C49:F49"/>
    <mergeCell ref="C50:F50"/>
    <mergeCell ref="A46:B46"/>
    <mergeCell ref="G41:H41"/>
    <mergeCell ref="A43:B43"/>
    <mergeCell ref="A44:B44"/>
    <mergeCell ref="A45:B45"/>
    <mergeCell ref="A57:B59"/>
    <mergeCell ref="A60:B61"/>
    <mergeCell ref="A68:C68"/>
    <mergeCell ref="B69:C69"/>
    <mergeCell ref="B70:C70"/>
    <mergeCell ref="A69:A70"/>
    <mergeCell ref="A62:G62"/>
    <mergeCell ref="A67:G67"/>
    <mergeCell ref="A80:G80"/>
    <mergeCell ref="A78:C78"/>
    <mergeCell ref="A79:C79"/>
    <mergeCell ref="A63:A66"/>
    <mergeCell ref="B64:C64"/>
    <mergeCell ref="B65:C65"/>
    <mergeCell ref="B66:C66"/>
    <mergeCell ref="B63:C63"/>
    <mergeCell ref="D78:G78"/>
    <mergeCell ref="D79:G79"/>
    <mergeCell ref="B71:C71"/>
    <mergeCell ref="A76:C76"/>
    <mergeCell ref="A77:C77"/>
    <mergeCell ref="A74:G74"/>
    <mergeCell ref="A75:C75"/>
    <mergeCell ref="B72:C72"/>
    <mergeCell ref="A106:C106"/>
    <mergeCell ref="A107:C107"/>
    <mergeCell ref="A108:C108"/>
    <mergeCell ref="A105:C105"/>
    <mergeCell ref="A95:B97"/>
    <mergeCell ref="A100:B103"/>
    <mergeCell ref="A104:G104"/>
    <mergeCell ref="A93:B94"/>
    <mergeCell ref="A98:B99"/>
    <mergeCell ref="A85:B87"/>
    <mergeCell ref="A81:C81"/>
    <mergeCell ref="A82:C82"/>
    <mergeCell ref="A83:C83"/>
    <mergeCell ref="A84:G84"/>
    <mergeCell ref="A88:B92"/>
    <mergeCell ref="A39:D39"/>
    <mergeCell ref="E39:F39"/>
    <mergeCell ref="E38:F38"/>
    <mergeCell ref="A38:D38"/>
    <mergeCell ref="C41:D41"/>
    <mergeCell ref="E41:F41"/>
    <mergeCell ref="A40:J40"/>
    <mergeCell ref="I41:J41"/>
    <mergeCell ref="C31:E31"/>
    <mergeCell ref="A32:D37"/>
    <mergeCell ref="A31:B31"/>
    <mergeCell ref="A30:G30"/>
    <mergeCell ref="B16:C16"/>
    <mergeCell ref="B17:C17"/>
    <mergeCell ref="B18:C18"/>
    <mergeCell ref="A12:A18"/>
    <mergeCell ref="A19:A20"/>
    <mergeCell ref="B19:C19"/>
    <mergeCell ref="B12:C12"/>
    <mergeCell ref="B13:C13"/>
    <mergeCell ref="B14:C14"/>
    <mergeCell ref="B15:C15"/>
    <mergeCell ref="A23:A24"/>
    <mergeCell ref="A25:C26"/>
    <mergeCell ref="A27:C28"/>
    <mergeCell ref="B20:C20"/>
    <mergeCell ref="A21:B22"/>
    <mergeCell ref="A1:G1"/>
    <mergeCell ref="A11:G11"/>
    <mergeCell ref="A5:B5"/>
    <mergeCell ref="A6:B7"/>
    <mergeCell ref="A8:B10"/>
    <mergeCell ref="A2:B2"/>
    <mergeCell ref="A3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2024</vt:lpstr>
      <vt:lpstr>2021</vt:lpstr>
      <vt:lpstr>2019</vt:lpstr>
      <vt:lpstr>2018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 América de Seguros S.A.</dc:creator>
  <cp:lastModifiedBy>Paola del Rocio Almeida Vilema</cp:lastModifiedBy>
  <cp:lastPrinted>2017-03-07T18:10:55Z</cp:lastPrinted>
  <dcterms:created xsi:type="dcterms:W3CDTF">2017-03-07T17:02:15Z</dcterms:created>
  <dcterms:modified xsi:type="dcterms:W3CDTF">2026-03-18T15:58:39Z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